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0515" windowHeight="8250" activeTab="3"/>
  </bookViews>
  <sheets>
    <sheet name="1-7" sheetId="6" r:id="rId1"/>
    <sheet name="8-9" sheetId="3" r:id="rId2"/>
    <sheet name="10" sheetId="4" r:id="rId3"/>
    <sheet name="11" sheetId="5" r:id="rId4"/>
  </sheets>
  <definedNames>
    <definedName name="_xlnm.Print_Area" localSheetId="2">'10'!$A$1:$D$8</definedName>
    <definedName name="_xlnm.Print_Area" localSheetId="3">'11'!$A$1:$G$101</definedName>
    <definedName name="_xlnm.Print_Area" localSheetId="0">'1-7'!$A$1:$M$31</definedName>
    <definedName name="_xlnm.Print_Area" localSheetId="1">'8-9'!$A$1:$L$25</definedName>
  </definedNames>
  <calcPr calcId="125725"/>
</workbook>
</file>

<file path=xl/calcChain.xml><?xml version="1.0" encoding="utf-8"?>
<calcChain xmlns="http://schemas.openxmlformats.org/spreadsheetml/2006/main">
  <c r="E25" i="3"/>
  <c r="I25" s="1"/>
  <c r="E21"/>
  <c r="E31" i="5"/>
  <c r="E19" i="3"/>
  <c r="E26" i="5"/>
  <c r="E25"/>
  <c r="G59"/>
  <c r="E59"/>
  <c r="G57"/>
  <c r="G55"/>
  <c r="E57"/>
  <c r="E17" i="3" l="1"/>
  <c r="G53" i="5"/>
  <c r="G33"/>
  <c r="G35"/>
  <c r="E35"/>
  <c r="G31"/>
  <c r="G17" i="3"/>
  <c r="I24"/>
  <c r="I23" l="1"/>
  <c r="E17" i="5"/>
  <c r="I17" i="3" l="1"/>
  <c r="G66" i="5"/>
  <c r="E66" l="1"/>
  <c r="G23"/>
  <c r="G25"/>
  <c r="G26"/>
  <c r="G22"/>
  <c r="G20"/>
  <c r="G17"/>
  <c r="G10"/>
  <c r="I19" i="3" l="1"/>
  <c r="I20"/>
  <c r="I21"/>
  <c r="I22"/>
  <c r="I18"/>
</calcChain>
</file>

<file path=xl/comments1.xml><?xml version="1.0" encoding="utf-8"?>
<comments xmlns="http://schemas.openxmlformats.org/spreadsheetml/2006/main">
  <authors>
    <author>Виктория</author>
  </authors>
  <commentLis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Виктория:</t>
        </r>
        <r>
          <rPr>
            <sz val="9"/>
            <color indexed="81"/>
            <rFont val="Tahoma"/>
            <family val="2"/>
            <charset val="204"/>
          </rPr>
          <t xml:space="preserve">
9000 - газета
</t>
        </r>
        <r>
          <rPr>
            <i/>
            <sz val="9"/>
            <color indexed="81"/>
            <rFont val="Tahoma"/>
            <family val="2"/>
            <charset val="204"/>
          </rPr>
          <t>3000 сайт ЦНАП
4500 сайт реєстр громади
1479 офіційний сайт міської ради???</t>
        </r>
      </text>
    </comment>
  </commentList>
</comments>
</file>

<file path=xl/comments2.xml><?xml version="1.0" encoding="utf-8"?>
<comments xmlns="http://schemas.openxmlformats.org/spreadsheetml/2006/main">
  <authors>
    <author>Виктория</author>
    <author>Пользователь Windows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Виктория:</t>
        </r>
        <r>
          <rPr>
            <sz val="9"/>
            <color indexed="81"/>
            <rFont val="Tahoma"/>
            <family val="2"/>
            <charset val="204"/>
          </rPr>
          <t xml:space="preserve">
10288/61,5
видатки по загальному фонду/к-ть штатних одиниць</t>
        </r>
      </text>
    </comment>
    <comment ref="E23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15 оголошень в 2019 г. На 2020г. Взяла по прошлому году</t>
        </r>
      </text>
    </comment>
    <comment ref="E25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
БінгоОфіс договір 2200,00 в місяць</t>
        </r>
      </text>
    </comment>
    <comment ref="E40" authorId="0">
      <text>
        <r>
          <rPr>
            <b/>
            <sz val="9"/>
            <color indexed="81"/>
            <rFont val="Tahoma"/>
            <family val="2"/>
            <charset val="204"/>
          </rPr>
          <t>Виктория:</t>
        </r>
        <r>
          <rPr>
            <sz val="9"/>
            <color indexed="81"/>
            <rFont val="Tahoma"/>
            <family val="2"/>
            <charset val="204"/>
          </rPr>
          <t xml:space="preserve">
нежитлове приміщення</t>
        </r>
      </text>
    </comment>
    <comment ref="E41" authorId="0">
      <text>
        <r>
          <rPr>
            <b/>
            <sz val="9"/>
            <color indexed="81"/>
            <rFont val="Tahoma"/>
            <family val="2"/>
            <charset val="204"/>
          </rPr>
          <t>Виктория:</t>
        </r>
        <r>
          <rPr>
            <sz val="9"/>
            <color indexed="81"/>
            <rFont val="Tahoma"/>
            <family val="2"/>
            <charset val="204"/>
          </rPr>
          <t xml:space="preserve">
3 договора
ветлечебница 1160,45
на Гагарина суд 4103
туалет 1102</t>
        </r>
      </text>
    </comment>
    <comment ref="E55" authorId="0">
      <text>
        <r>
          <rPr>
            <b/>
            <sz val="9"/>
            <color indexed="81"/>
            <rFont val="Tahoma"/>
            <family val="2"/>
            <charset val="204"/>
          </rPr>
          <t>Виктория:</t>
        </r>
        <r>
          <rPr>
            <sz val="9"/>
            <color indexed="81"/>
            <rFont val="Tahoma"/>
            <family val="2"/>
            <charset val="204"/>
          </rPr>
          <t xml:space="preserve">
примерно 5 семинарів
</t>
        </r>
      </text>
    </comment>
  </commentList>
</comments>
</file>

<file path=xl/sharedStrings.xml><?xml version="1.0" encoding="utf-8"?>
<sst xmlns="http://schemas.openxmlformats.org/spreadsheetml/2006/main" count="183" uniqueCount="118">
  <si>
    <t>№ з/п</t>
  </si>
  <si>
    <t>Завдання</t>
  </si>
  <si>
    <t>Загальний фонд</t>
  </si>
  <si>
    <t>Спеціальний фонд</t>
  </si>
  <si>
    <t>Усього</t>
  </si>
  <si>
    <t xml:space="preserve"> Напрями використання бюджетних коштів</t>
  </si>
  <si>
    <t>грн.</t>
  </si>
  <si>
    <t>Найменування місцевої / регіональної програми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</si>
  <si>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</si>
  <si>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</si>
  <si>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</si>
  <si>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</si>
  <si>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</si>
  <si>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</si>
  <si>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Керівник установи головного розпорядника</t>
  </si>
  <si>
    <t>бюджетних коштів</t>
  </si>
  <si>
    <t>  </t>
  </si>
  <si>
    <t>__________</t>
  </si>
  <si>
    <t>(підпис)</t>
  </si>
  <si>
    <t>(ініціали та прізвище)</t>
  </si>
  <si>
    <t>ПОГОДЖЕНО:</t>
  </si>
  <si>
    <t>Забезпечення виконання наданих законодавством повноважень</t>
  </si>
  <si>
    <t>Доступ до публічної інформації</t>
  </si>
  <si>
    <t>Забезпечення правозахисту у судових органах</t>
  </si>
  <si>
    <t>Послуги у сфері професійної підготовки</t>
  </si>
  <si>
    <t>Всього</t>
  </si>
  <si>
    <t>Відзначення міжнародних, державних і професійних свят, памятних дат, історичних подій</t>
  </si>
  <si>
    <t>Завдання 1. Забезпечення виконання наданих законодавством повноважень</t>
  </si>
  <si>
    <t>№ п/п</t>
  </si>
  <si>
    <t>Кількість штатних одиниць</t>
  </si>
  <si>
    <t>штатний розпис</t>
  </si>
  <si>
    <t>кількість отриманих листів, звернень, заяв, скарг, од.;</t>
  </si>
  <si>
    <t>од.</t>
  </si>
  <si>
    <t>Журнал вхідної інформації</t>
  </si>
  <si>
    <t>од</t>
  </si>
  <si>
    <t>кількість прийнятих нормативно-правових актів, од.</t>
  </si>
  <si>
    <t xml:space="preserve">од.  </t>
  </si>
  <si>
    <t>Розрахунок показників</t>
  </si>
  <si>
    <t xml:space="preserve">од. </t>
  </si>
  <si>
    <t>тис.грн</t>
  </si>
  <si>
    <t>Кошторис, штатний розпис</t>
  </si>
  <si>
    <t>Завдання 2.  Доступ до публічної інформації</t>
  </si>
  <si>
    <t>обсяг видатків, всього</t>
  </si>
  <si>
    <t>кількість об’єктів, всього</t>
  </si>
  <si>
    <t>договір</t>
  </si>
  <si>
    <t>Кількість публікацій</t>
  </si>
  <si>
    <t>план</t>
  </si>
  <si>
    <t>Протоколи засідань, нарад семінарів</t>
  </si>
  <si>
    <t>середні видатки на одиницю обслуговування сайту</t>
  </si>
  <si>
    <t>тис.грн.</t>
  </si>
  <si>
    <t>калькуляція</t>
  </si>
  <si>
    <t>середні видатки на 1 публікацію в газеті</t>
  </si>
  <si>
    <t>Завдання 3. Забезпечення правозахисту у судових органах</t>
  </si>
  <si>
    <t xml:space="preserve">обсяг видатків, всього, </t>
  </si>
  <si>
    <t>Кошторис</t>
  </si>
  <si>
    <t>кількість заходів, всього</t>
  </si>
  <si>
    <t>середні видатки на 1 захід</t>
  </si>
  <si>
    <t>Середні видатки на участь у семінарі 1-го спеціаліста</t>
  </si>
  <si>
    <t>Середні видатки на відзначення одного свята</t>
  </si>
  <si>
    <r>
      <t xml:space="preserve"> </t>
    </r>
    <r>
      <rPr>
        <sz val="10"/>
        <rFont val="Times New Roman"/>
        <family val="1"/>
        <charset val="204"/>
      </rPr>
      <t>витрати на утримання однієї штатної одиниці, тис. грн.</t>
    </r>
  </si>
  <si>
    <t>якості</t>
  </si>
  <si>
    <t xml:space="preserve"> Кількість публікацій в газеті порівняно з минулим роком</t>
  </si>
  <si>
    <t>%</t>
  </si>
  <si>
    <t>Кількість відзначених міжнародних, державних і професійних свят, памятних дат, історичних подій</t>
  </si>
  <si>
    <t>Відзначення міжнародних, державних і професійних свят, пам'ятних дат, історичних подій</t>
  </si>
  <si>
    <t>8. Завдання бюджетної програми: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</si>
  <si>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(грн)
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</si>
  <si>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</si>
  <si>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</si>
  <si>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Організаційне, інформаційно-аналітичне та матеріально-технічне забезпечення діяльності органів місцевого самоврядування міськвиконкому, здійснення організаційно-розпорядчих та консультативно-дородчих функцій</t>
  </si>
  <si>
    <t xml:space="preserve">кількість виконаних листів, звернень, заяв, скарг на одного працівника </t>
  </si>
  <si>
    <t xml:space="preserve">кількість прийнятих нормативно-правових актів на одного працівника </t>
  </si>
  <si>
    <t>Начальник фінансового управління</t>
  </si>
  <si>
    <r>
      <t xml:space="preserve"> </t>
    </r>
    <r>
      <rPr>
        <sz val="9"/>
        <color theme="1"/>
        <rFont val="Times New Roman"/>
        <family val="1"/>
        <charset val="204"/>
      </rPr>
      <t>Кількість проведених судових засідань, в яких приймав участь юридичний відділ виконкому порівняно із кількістю запланованих судових засідань у  минулому році</t>
    </r>
  </si>
  <si>
    <t>кількість семінарів, в яких примали участь працівники виконкому порівняно із запланованою кількістю семінарів минулого року</t>
  </si>
  <si>
    <t>Кількість відзначених міжнародних, державних і професійних свят, памятних дат, історичних подій порівняно із запланованю кількістю свят у минулому році</t>
  </si>
  <si>
    <t>М.М.Бакшеєв</t>
  </si>
  <si>
    <t>обсяг витрат на участь у семінарах</t>
  </si>
  <si>
    <t>кількість учасників у семінарах</t>
  </si>
  <si>
    <t xml:space="preserve">Програма відзначення міжнародних, державних і професійних свят, памятних дат, історичних подій, які мають загальнодержавне та реріональне значення, ювелеєв і вшанування памяті видатних людей м. Первомайський на 2020рік.  Рішення 67 сесії 7 скликання № 1403-67/7 від 19.12.2019 року </t>
  </si>
  <si>
    <t>Завдання 4. Послуги у сфері професійної підготовки</t>
  </si>
  <si>
    <t>Завдання 5. Відзначення міжнародних, державних і професійних свят, памятних дат, історичних подій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</si>
  <si>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</si>
  <si>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</si>
  <si>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>бюджетної програми місцевого бюджету на 2020 рік</t>
  </si>
  <si>
    <t xml:space="preserve">1. </t>
  </si>
  <si>
    <t>Виконавчий комітет Первомайської міської ради Харківської області</t>
  </si>
  <si>
    <t>04396986</t>
  </si>
  <si>
    <t xml:space="preserve">(код Програмної класифікації видатків та кредитування місцевого бюджету)
</t>
  </si>
  <si>
    <t>(найменування головного розпорядника коштів місцевого бюджету)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</si>
  <si>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</si>
  <si>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</si>
  <si>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</si>
  <si>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</si>
  <si>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</si>
  <si>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</si>
  <si>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</si>
  <si>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</si>
  <si>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</si>
  <si>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</si>
  <si>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</si>
  <si>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</si>
  <si>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</si>
  <si>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№</t>
  </si>
  <si>
    <t>Ціль державної політики</t>
  </si>
  <si>
    <t>1.</t>
  </si>
  <si>
    <t>7.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</si>
  <si>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</si>
  <si>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</si>
  <si>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0111</t>
  </si>
  <si>
    <t>0150</t>
  </si>
  <si>
    <r>
      <t xml:space="preserve">Підстави для виконання бюджетної програми </t>
    </r>
    <r>
      <rPr>
        <sz val="8"/>
        <color rgb="FF000000"/>
        <rFont val="Times New Roman"/>
        <family val="1"/>
        <charset val="204"/>
      </rPr>
      <t xml:space="preserve"> (Бюджетний кодекс України, Наказ Мінфіна від 02.08.2010 р. № 805 «Про затвердження основних підходів до впровадження програмно-цільового методу складання та виклнання місцевих бюджетів», Наказ Мінфіна від 26.08.2014 р. № 836 «Про деякі питання запровадження програмно-цільового методу складання та виконання місцевих бюджетів», ЗУ «Про державний бюджет на 2020 рік», ЗУ «Про місцеве самоврядування в Україні») Рішення про місцевий бюджет міста Первомайський на 2020 рік № 1393-67/7 від 26.12.2019р. ПКМУ від 10.05.2018 № 363 "Про внесення змін до ПКМУ від 09.03.2006 № 268"</t>
    </r>
  </si>
  <si>
    <t>  0200000</t>
  </si>
  <si>
    <t>Мета бюджетної програми Організаційне, інформаційно-аналітичне та матеріально-технічне забезпечення діяльності органів місцевого самоврядування міськвиконкому</t>
  </si>
  <si>
    <t>0210000</t>
  </si>
  <si>
    <t>А.П.Корєнєва</t>
  </si>
  <si>
    <t>ЗАТВЕРДЖЕНО                                                                                                                                                                                                                              Розпорядження міського голови з основної діяльності від 06.08.2020р. № 132</t>
  </si>
  <si>
    <t>Обсяг бюджетних призначень / бюджетних асигнувань –12 121 646гривень, у тому числі загального фонду – 12 032 197 гривень та спеціального фонду –               89 449 гривень.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</si>
</sst>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0" fillId="0" borderId="2" xfId="0" applyFont="1" applyBorder="1"/>
    <xf numFmtId="0" fontId="10" fillId="0" borderId="12" xfId="0" applyFont="1" applyBorder="1"/>
    <xf numFmtId="0" fontId="14" fillId="0" borderId="12" xfId="0" applyFont="1" applyBorder="1" applyAlignment="1">
      <alignment vertical="top" wrapText="1"/>
    </xf>
    <xf numFmtId="0" fontId="14" fillId="0" borderId="6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wrapText="1"/>
    </xf>
    <xf numFmtId="0" fontId="15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164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164" fontId="16" fillId="0" borderId="2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164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164" fontId="11" fillId="0" borderId="6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" fontId="11" fillId="0" borderId="2" xfId="0" applyNumberFormat="1" applyFont="1" applyBorder="1" applyAlignment="1">
      <alignment horizontal="center" wrapText="1"/>
    </xf>
    <xf numFmtId="1" fontId="16" fillId="0" borderId="2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/>
    <xf numFmtId="164" fontId="11" fillId="0" borderId="12" xfId="0" applyNumberFormat="1" applyFont="1" applyBorder="1" applyAlignment="1">
      <alignment horizontal="center" wrapText="1"/>
    </xf>
    <xf numFmtId="164" fontId="11" fillId="0" borderId="2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" fillId="0" borderId="0" xfId="0" applyFont="1" applyBorder="1"/>
    <xf numFmtId="164" fontId="11" fillId="0" borderId="2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0" fillId="2" borderId="2" xfId="0" applyFont="1" applyFill="1" applyBorder="1" applyAlignment="1"/>
    <xf numFmtId="164" fontId="11" fillId="2" borderId="1" xfId="0" applyNumberFormat="1" applyFont="1" applyFill="1" applyBorder="1" applyAlignment="1">
      <alignment horizontal="center" wrapText="1"/>
    </xf>
    <xf numFmtId="164" fontId="11" fillId="2" borderId="6" xfId="0" applyNumberFormat="1" applyFont="1" applyFill="1" applyBorder="1" applyAlignment="1">
      <alignment horizont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/>
    </xf>
    <xf numFmtId="0" fontId="0" fillId="0" borderId="0" xfId="0" applyBorder="1" applyAlignment="1"/>
    <xf numFmtId="0" fontId="1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0" fillId="0" borderId="0" xfId="0" applyBorder="1"/>
    <xf numFmtId="0" fontId="24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vertical="top" wrapText="1"/>
    </xf>
    <xf numFmtId="0" fontId="2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/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24" fillId="0" borderId="18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0" xfId="0" applyAlignment="1"/>
    <xf numFmtId="49" fontId="24" fillId="2" borderId="18" xfId="0" applyNumberFormat="1" applyFont="1" applyFill="1" applyBorder="1" applyAlignment="1">
      <alignment horizontal="left" vertical="top" wrapText="1"/>
    </xf>
    <xf numFmtId="0" fontId="7" fillId="0" borderId="18" xfId="0" applyFont="1" applyBorder="1" applyAlignment="1">
      <alignment vertical="top" wrapText="1"/>
    </xf>
    <xf numFmtId="0" fontId="25" fillId="0" borderId="18" xfId="0" applyFont="1" applyBorder="1" applyAlignment="1"/>
    <xf numFmtId="49" fontId="18" fillId="0" borderId="18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18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2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wrapText="1"/>
    </xf>
    <xf numFmtId="49" fontId="18" fillId="0" borderId="0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2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wrapText="1"/>
    </xf>
    <xf numFmtId="0" fontId="1" fillId="0" borderId="4" xfId="0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0" fillId="0" borderId="17" xfId="0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6" xfId="0" applyFont="1" applyBorder="1" applyAlignment="1">
      <alignment horizontal="right" wrapText="1"/>
    </xf>
    <xf numFmtId="0" fontId="11" fillId="0" borderId="0" xfId="0" applyFont="1" applyAlignment="1">
      <alignment vertical="top" wrapText="1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opLeftCell="A16" zoomScaleNormal="100" workbookViewId="0">
      <selection activeCell="B22" sqref="B22:M22"/>
    </sheetView>
  </sheetViews>
  <sheetFormatPr defaultRowHeight="15"/>
  <cols>
    <col min="1" max="1" width="5.140625" customWidth="1"/>
    <col min="2" max="2" width="12.42578125" customWidth="1"/>
    <col min="3" max="3" width="16.28515625" customWidth="1"/>
    <col min="4" max="4" width="13.42578125" customWidth="1"/>
    <col min="5" max="5" width="14.42578125" customWidth="1"/>
    <col min="7" max="7" width="19.42578125" customWidth="1"/>
    <col min="8" max="8" width="21.7109375" customWidth="1"/>
    <col min="9" max="9" width="14.28515625" customWidth="1"/>
  </cols>
  <sheetData>
    <row r="1" spans="1:12">
      <c r="A1" s="1"/>
      <c r="B1" s="1"/>
      <c r="C1" s="1"/>
      <c r="D1" s="1"/>
      <c r="E1" s="1"/>
      <c r="F1" s="121"/>
      <c r="G1" s="122"/>
      <c r="H1" s="96" t="s">
        <v>82</v>
      </c>
      <c r="I1" s="96"/>
      <c r="J1" s="96"/>
      <c r="K1" s="96"/>
      <c r="L1" s="96"/>
    </row>
    <row r="2" spans="1:12">
      <c r="A2" s="1"/>
      <c r="B2" s="1"/>
      <c r="C2" s="1"/>
      <c r="D2" s="1"/>
      <c r="E2" s="1"/>
      <c r="F2" s="122"/>
      <c r="G2" s="122"/>
      <c r="H2" s="96"/>
      <c r="I2" s="96"/>
      <c r="J2" s="96"/>
      <c r="K2" s="96"/>
      <c r="L2" s="96"/>
    </row>
    <row r="3" spans="1:12">
      <c r="A3" s="1"/>
      <c r="B3" s="1"/>
      <c r="C3" s="1"/>
      <c r="D3" s="1"/>
      <c r="E3" s="1"/>
      <c r="F3" s="122"/>
      <c r="G3" s="122"/>
      <c r="H3" s="96"/>
      <c r="I3" s="96"/>
      <c r="J3" s="96"/>
      <c r="K3" s="96"/>
      <c r="L3" s="96"/>
    </row>
    <row r="4" spans="1:12" ht="15.75">
      <c r="A4" s="73"/>
      <c r="B4" s="1"/>
      <c r="C4" s="1"/>
      <c r="D4" s="1"/>
      <c r="E4" s="74"/>
      <c r="F4" s="75"/>
      <c r="G4" s="123" t="s">
        <v>116</v>
      </c>
      <c r="H4" s="124"/>
      <c r="I4" s="124"/>
      <c r="J4" s="124"/>
      <c r="K4" s="124"/>
      <c r="L4" s="124"/>
    </row>
    <row r="5" spans="1:12" ht="15.75">
      <c r="A5" s="73"/>
      <c r="B5" s="1"/>
      <c r="C5" s="1"/>
      <c r="D5" s="1"/>
      <c r="E5" s="76"/>
      <c r="F5" s="76"/>
      <c r="G5" s="124"/>
      <c r="H5" s="124"/>
      <c r="I5" s="124"/>
      <c r="J5" s="124"/>
      <c r="K5" s="124"/>
      <c r="L5" s="124"/>
    </row>
    <row r="6" spans="1:12" ht="15.75">
      <c r="A6" s="73"/>
      <c r="B6" s="73"/>
      <c r="C6" s="1"/>
      <c r="D6" s="1"/>
      <c r="E6" s="77"/>
      <c r="F6" s="77"/>
      <c r="G6" s="124"/>
      <c r="H6" s="124"/>
      <c r="I6" s="124"/>
      <c r="J6" s="124"/>
      <c r="K6" s="124"/>
      <c r="L6" s="124"/>
    </row>
    <row r="7" spans="1:12" ht="11.25" hidden="1" customHeight="1">
      <c r="A7" s="73"/>
      <c r="B7" s="1"/>
      <c r="C7" s="1"/>
      <c r="D7" s="1"/>
      <c r="E7" s="78"/>
      <c r="F7" s="78"/>
      <c r="G7" s="124"/>
      <c r="H7" s="124"/>
      <c r="I7" s="124"/>
      <c r="J7" s="124"/>
      <c r="K7" s="124"/>
      <c r="L7" s="124"/>
    </row>
    <row r="8" spans="1:12" ht="24" hidden="1" customHeight="1">
      <c r="A8" s="73"/>
      <c r="B8" s="73"/>
      <c r="C8" s="1"/>
      <c r="D8" s="1"/>
      <c r="E8" s="77"/>
      <c r="F8" s="77"/>
      <c r="G8" s="124"/>
      <c r="H8" s="124"/>
      <c r="I8" s="124"/>
      <c r="J8" s="124"/>
      <c r="K8" s="124"/>
      <c r="L8" s="124"/>
    </row>
    <row r="9" spans="1:12" ht="15.75" hidden="1">
      <c r="A9" s="73"/>
      <c r="B9" s="1"/>
      <c r="C9" s="1"/>
      <c r="D9" s="1"/>
      <c r="E9" s="125"/>
      <c r="F9" s="125"/>
      <c r="G9" s="125"/>
    </row>
    <row r="10" spans="1:12" ht="15.75" hidden="1">
      <c r="A10" s="73"/>
      <c r="B10" s="1"/>
      <c r="C10" s="1"/>
      <c r="D10" s="1"/>
      <c r="E10" s="93"/>
      <c r="F10" s="93"/>
      <c r="G10" s="93"/>
    </row>
    <row r="11" spans="1:12" hidden="1">
      <c r="A11" s="1"/>
      <c r="B11" s="1"/>
      <c r="C11" s="1"/>
      <c r="D11" s="1"/>
      <c r="E11" s="1"/>
      <c r="F11" s="1"/>
      <c r="G11" s="1"/>
    </row>
    <row r="12" spans="1:12" hidden="1">
      <c r="A12" s="1"/>
      <c r="B12" s="1"/>
      <c r="C12" s="1"/>
      <c r="D12" s="1"/>
      <c r="E12" s="1"/>
      <c r="F12" s="1"/>
      <c r="G12" s="1"/>
    </row>
    <row r="13" spans="1:12" ht="18.75">
      <c r="A13" s="113" t="s">
        <v>83</v>
      </c>
      <c r="B13" s="113"/>
      <c r="C13" s="113"/>
      <c r="D13" s="113"/>
      <c r="E13" s="113"/>
      <c r="F13" s="113"/>
      <c r="G13" s="113"/>
      <c r="H13" s="114"/>
      <c r="I13" s="114"/>
      <c r="J13" s="114"/>
      <c r="K13" s="114"/>
      <c r="L13" s="114"/>
    </row>
    <row r="14" spans="1:12" ht="18.75">
      <c r="A14" s="113" t="s">
        <v>84</v>
      </c>
      <c r="B14" s="113"/>
      <c r="C14" s="113"/>
      <c r="D14" s="113"/>
      <c r="E14" s="113"/>
      <c r="F14" s="113"/>
      <c r="G14" s="113"/>
      <c r="H14" s="114"/>
      <c r="I14" s="114"/>
      <c r="J14" s="114"/>
      <c r="K14" s="114"/>
      <c r="L14" s="114"/>
    </row>
    <row r="15" spans="1:12">
      <c r="A15" s="1"/>
      <c r="B15" s="1"/>
      <c r="C15" s="1"/>
      <c r="D15" s="1"/>
      <c r="E15" s="1"/>
      <c r="F15" s="1"/>
      <c r="G15" s="1"/>
      <c r="J15" s="79"/>
      <c r="K15" s="79"/>
      <c r="L15" s="79"/>
    </row>
    <row r="16" spans="1:12" ht="15.75">
      <c r="A16" s="80" t="s">
        <v>85</v>
      </c>
      <c r="B16" s="115" t="s">
        <v>112</v>
      </c>
      <c r="C16" s="115"/>
      <c r="D16" s="116" t="s">
        <v>86</v>
      </c>
      <c r="E16" s="116"/>
      <c r="F16" s="117"/>
      <c r="G16" s="117"/>
      <c r="H16" s="117"/>
      <c r="I16" s="117"/>
      <c r="J16" s="118" t="s">
        <v>87</v>
      </c>
      <c r="K16" s="118"/>
      <c r="L16" s="118"/>
    </row>
    <row r="17" spans="1:14" ht="22.5" customHeight="1">
      <c r="A17" s="106" t="s">
        <v>88</v>
      </c>
      <c r="B17" s="106"/>
      <c r="C17" s="106"/>
      <c r="D17" s="119" t="s">
        <v>89</v>
      </c>
      <c r="E17" s="119"/>
      <c r="F17" s="120"/>
      <c r="G17" s="107"/>
      <c r="H17" s="107"/>
      <c r="I17" s="107"/>
      <c r="J17" s="106" t="s">
        <v>90</v>
      </c>
      <c r="K17" s="106"/>
      <c r="L17" s="106"/>
    </row>
    <row r="18" spans="1:14" ht="15.75">
      <c r="A18" s="81" t="s">
        <v>91</v>
      </c>
      <c r="B18" s="102" t="s">
        <v>114</v>
      </c>
      <c r="C18" s="102"/>
      <c r="D18" s="103" t="s">
        <v>86</v>
      </c>
      <c r="E18" s="104"/>
      <c r="F18" s="104"/>
      <c r="G18" s="104"/>
      <c r="H18" s="104"/>
      <c r="I18" s="104"/>
      <c r="J18" s="105" t="s">
        <v>87</v>
      </c>
      <c r="K18" s="105"/>
      <c r="L18" s="105"/>
    </row>
    <row r="19" spans="1:14" ht="25.5" customHeight="1">
      <c r="A19" s="106" t="s">
        <v>92</v>
      </c>
      <c r="B19" s="106"/>
      <c r="C19" s="106"/>
      <c r="D19" s="106" t="s">
        <v>93</v>
      </c>
      <c r="E19" s="106"/>
      <c r="F19" s="107"/>
      <c r="G19" s="107"/>
      <c r="H19" s="107"/>
      <c r="I19" s="107"/>
      <c r="J19" s="108" t="s">
        <v>90</v>
      </c>
      <c r="K19" s="108"/>
      <c r="L19" s="108"/>
    </row>
    <row r="20" spans="1:14" ht="48.75" customHeight="1">
      <c r="A20" s="82" t="s">
        <v>94</v>
      </c>
      <c r="B20" s="92" t="s">
        <v>108</v>
      </c>
      <c r="C20" s="92" t="s">
        <v>110</v>
      </c>
      <c r="D20" s="92" t="s">
        <v>109</v>
      </c>
      <c r="E20" s="109" t="s">
        <v>107</v>
      </c>
      <c r="F20" s="110"/>
      <c r="G20" s="110"/>
      <c r="H20" s="110"/>
      <c r="I20" s="110"/>
      <c r="J20" s="111">
        <v>20206100000</v>
      </c>
      <c r="K20" s="111"/>
      <c r="L20" s="111"/>
    </row>
    <row r="21" spans="1:14" ht="75" customHeight="1">
      <c r="A21" s="1"/>
      <c r="B21" s="83" t="s">
        <v>92</v>
      </c>
      <c r="C21" s="84" t="s">
        <v>95</v>
      </c>
      <c r="D21" s="85" t="s">
        <v>96</v>
      </c>
      <c r="E21" s="106" t="s">
        <v>97</v>
      </c>
      <c r="F21" s="106"/>
      <c r="G21" s="107"/>
      <c r="H21" s="107"/>
      <c r="I21" s="107"/>
      <c r="J21" s="106" t="s">
        <v>98</v>
      </c>
      <c r="K21" s="112"/>
      <c r="L21" s="112"/>
    </row>
    <row r="22" spans="1:14" ht="36" customHeight="1">
      <c r="A22" s="86" t="s">
        <v>99</v>
      </c>
      <c r="B22" s="93" t="s">
        <v>117</v>
      </c>
      <c r="C22" s="93"/>
      <c r="D22" s="93"/>
      <c r="E22" s="93"/>
      <c r="F22" s="93"/>
      <c r="G22" s="93"/>
      <c r="H22" s="97"/>
      <c r="I22" s="97"/>
      <c r="J22" s="97"/>
      <c r="K22" s="97"/>
      <c r="L22" s="97"/>
      <c r="M22" s="101"/>
    </row>
    <row r="23" spans="1:14" ht="54" customHeight="1">
      <c r="A23" s="86" t="s">
        <v>100</v>
      </c>
      <c r="B23" s="93" t="s">
        <v>111</v>
      </c>
      <c r="C23" s="93"/>
      <c r="D23" s="93"/>
      <c r="E23" s="93"/>
      <c r="F23" s="93"/>
      <c r="G23" s="93"/>
      <c r="H23" s="97"/>
      <c r="I23" s="97"/>
      <c r="J23" s="97"/>
      <c r="K23" s="97"/>
      <c r="L23" s="97"/>
      <c r="M23" s="101"/>
    </row>
    <row r="24" spans="1:14" ht="15.75">
      <c r="A24" s="86" t="s">
        <v>101</v>
      </c>
      <c r="B24" s="93" t="s">
        <v>102</v>
      </c>
      <c r="C24" s="93"/>
      <c r="D24" s="93"/>
      <c r="E24" s="93"/>
      <c r="F24" s="93"/>
      <c r="G24" s="93"/>
    </row>
    <row r="25" spans="1:14" ht="15.75">
      <c r="A25" s="87"/>
      <c r="B25" s="1"/>
      <c r="C25" s="1"/>
      <c r="D25" s="1"/>
      <c r="E25" s="1"/>
      <c r="F25" s="1"/>
      <c r="G25" s="1"/>
    </row>
    <row r="26" spans="1:14" ht="15.75">
      <c r="A26" s="90" t="s">
        <v>103</v>
      </c>
      <c r="B26" s="95" t="s">
        <v>104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75"/>
    </row>
    <row r="27" spans="1:14" ht="31.5" customHeight="1">
      <c r="A27" s="90" t="s">
        <v>105</v>
      </c>
      <c r="B27" s="99" t="s">
        <v>69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91"/>
    </row>
    <row r="28" spans="1:14" ht="15.75" hidden="1">
      <c r="A28" s="88"/>
      <c r="B28" s="94"/>
      <c r="C28" s="94"/>
      <c r="D28" s="94"/>
      <c r="E28" s="94"/>
      <c r="F28" s="94"/>
      <c r="G28" s="94"/>
    </row>
    <row r="29" spans="1:14" ht="15.75" hidden="1">
      <c r="A29" s="88"/>
      <c r="B29" s="95"/>
      <c r="C29" s="95"/>
      <c r="D29" s="95"/>
      <c r="E29" s="95"/>
      <c r="F29" s="95"/>
      <c r="G29" s="95"/>
    </row>
    <row r="30" spans="1:14" ht="15.75">
      <c r="A30" s="87"/>
      <c r="B30" s="1"/>
      <c r="C30" s="1"/>
      <c r="D30" s="1"/>
      <c r="E30" s="1"/>
      <c r="F30" s="1"/>
      <c r="G30" s="1"/>
    </row>
    <row r="31" spans="1:14" ht="15.75" customHeight="1">
      <c r="A31" s="89" t="s">
        <v>106</v>
      </c>
      <c r="B31" s="96" t="s">
        <v>113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</row>
  </sheetData>
  <mergeCells count="31">
    <mergeCell ref="A13:L13"/>
    <mergeCell ref="F1:G3"/>
    <mergeCell ref="H1:L3"/>
    <mergeCell ref="G4:L8"/>
    <mergeCell ref="E9:G9"/>
    <mergeCell ref="E10:G10"/>
    <mergeCell ref="A14:L14"/>
    <mergeCell ref="B16:C16"/>
    <mergeCell ref="D16:I16"/>
    <mergeCell ref="J16:L16"/>
    <mergeCell ref="A17:C17"/>
    <mergeCell ref="D17:I17"/>
    <mergeCell ref="J17:L17"/>
    <mergeCell ref="B23:M23"/>
    <mergeCell ref="B18:C18"/>
    <mergeCell ref="D18:I18"/>
    <mergeCell ref="J18:L18"/>
    <mergeCell ref="A19:C19"/>
    <mergeCell ref="D19:I19"/>
    <mergeCell ref="J19:L19"/>
    <mergeCell ref="E20:I20"/>
    <mergeCell ref="J20:L20"/>
    <mergeCell ref="E21:I21"/>
    <mergeCell ref="J21:L21"/>
    <mergeCell ref="B22:M22"/>
    <mergeCell ref="B24:G24"/>
    <mergeCell ref="B28:G28"/>
    <mergeCell ref="B29:G29"/>
    <mergeCell ref="B31:N31"/>
    <mergeCell ref="B26:M26"/>
    <mergeCell ref="B27:M27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Normal="100" workbookViewId="0">
      <selection activeCell="E26" sqref="E26:F26"/>
    </sheetView>
  </sheetViews>
  <sheetFormatPr defaultRowHeight="15.75"/>
  <cols>
    <col min="1" max="1" width="4.5703125" style="3" customWidth="1"/>
    <col min="2" max="2" width="2.28515625" style="3" customWidth="1"/>
    <col min="3" max="3" width="9.140625" style="3"/>
    <col min="4" max="4" width="44.140625" style="3" customWidth="1"/>
    <col min="5" max="5" width="9.140625" style="3"/>
    <col min="6" max="6" width="9" style="3" customWidth="1"/>
    <col min="7" max="7" width="9.140625" style="3"/>
    <col min="8" max="9" width="11.42578125" style="3" customWidth="1"/>
    <col min="10" max="10" width="7" style="3" customWidth="1"/>
    <col min="11" max="11" width="7.7109375" style="3" customWidth="1"/>
    <col min="12" max="12" width="5.7109375" style="3" customWidth="1"/>
    <col min="13" max="16384" width="9.140625" style="3"/>
  </cols>
  <sheetData>
    <row r="2" spans="1:13">
      <c r="A2" s="147" t="s">
        <v>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4" spans="1:13" ht="15.75" customHeight="1">
      <c r="A4" s="148" t="s">
        <v>0</v>
      </c>
      <c r="B4" s="149"/>
      <c r="C4" s="151" t="s">
        <v>1</v>
      </c>
      <c r="D4" s="151"/>
      <c r="E4" s="151"/>
      <c r="F4" s="151"/>
      <c r="G4" s="151"/>
      <c r="H4" s="151"/>
      <c r="I4" s="151"/>
      <c r="J4" s="151"/>
      <c r="K4" s="151"/>
      <c r="L4" s="152"/>
    </row>
    <row r="5" spans="1:13" ht="15.75" customHeight="1">
      <c r="A5" s="156">
        <v>1</v>
      </c>
      <c r="B5" s="152"/>
      <c r="C5" s="153" t="s">
        <v>21</v>
      </c>
      <c r="D5" s="154"/>
      <c r="E5" s="154"/>
      <c r="F5" s="154"/>
      <c r="G5" s="154"/>
      <c r="H5" s="154"/>
      <c r="I5" s="154"/>
      <c r="J5" s="154"/>
      <c r="K5" s="154"/>
      <c r="L5" s="155"/>
    </row>
    <row r="6" spans="1:13" ht="15.75" customHeight="1">
      <c r="A6" s="156">
        <v>2</v>
      </c>
      <c r="B6" s="152"/>
      <c r="C6" s="153" t="s">
        <v>22</v>
      </c>
      <c r="D6" s="154"/>
      <c r="E6" s="154"/>
      <c r="F6" s="154"/>
      <c r="G6" s="154"/>
      <c r="H6" s="154"/>
      <c r="I6" s="154"/>
      <c r="J6" s="154"/>
      <c r="K6" s="154"/>
      <c r="L6" s="155"/>
    </row>
    <row r="7" spans="1:13" ht="15.75" customHeight="1">
      <c r="A7" s="156">
        <v>3</v>
      </c>
      <c r="B7" s="152"/>
      <c r="C7" s="153" t="s">
        <v>23</v>
      </c>
      <c r="D7" s="154"/>
      <c r="E7" s="154"/>
      <c r="F7" s="154"/>
      <c r="G7" s="154"/>
      <c r="H7" s="154"/>
      <c r="I7" s="154"/>
      <c r="J7" s="154"/>
      <c r="K7" s="154"/>
      <c r="L7" s="155"/>
    </row>
    <row r="8" spans="1:13" ht="15.75" customHeight="1">
      <c r="A8" s="156">
        <v>4</v>
      </c>
      <c r="B8" s="152"/>
      <c r="C8" s="153" t="s">
        <v>24</v>
      </c>
      <c r="D8" s="154"/>
      <c r="E8" s="154"/>
      <c r="F8" s="154"/>
      <c r="G8" s="154"/>
      <c r="H8" s="154"/>
      <c r="I8" s="154"/>
      <c r="J8" s="154"/>
      <c r="K8" s="154"/>
      <c r="L8" s="155"/>
    </row>
    <row r="9" spans="1:13" ht="15.75" customHeight="1">
      <c r="A9" s="157">
        <v>5</v>
      </c>
      <c r="B9" s="157"/>
      <c r="C9" s="153" t="s">
        <v>26</v>
      </c>
      <c r="D9" s="154"/>
      <c r="E9" s="154"/>
      <c r="F9" s="154"/>
      <c r="G9" s="154"/>
      <c r="H9" s="154"/>
      <c r="I9" s="154"/>
      <c r="J9" s="154"/>
      <c r="K9" s="154"/>
      <c r="L9" s="155"/>
      <c r="M9" s="66"/>
    </row>
    <row r="10" spans="1:13" ht="15.75" hidden="1" customHeight="1">
      <c r="A10" s="150"/>
      <c r="B10" s="150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30" hidden="1" customHeight="1">
      <c r="A11" s="150"/>
      <c r="B11" s="150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66"/>
    </row>
    <row r="12" spans="1:13">
      <c r="A12" s="150"/>
      <c r="B12" s="150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66"/>
    </row>
    <row r="13" spans="1:13" ht="29.25" customHeight="1">
      <c r="A13" s="147" t="s">
        <v>66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5" spans="1:13" ht="41.25" customHeight="1">
      <c r="A15" s="126" t="s">
        <v>0</v>
      </c>
      <c r="B15" s="127"/>
      <c r="C15" s="126" t="s">
        <v>5</v>
      </c>
      <c r="D15" s="130"/>
      <c r="E15" s="126" t="s">
        <v>2</v>
      </c>
      <c r="F15" s="130"/>
      <c r="G15" s="126" t="s">
        <v>3</v>
      </c>
      <c r="H15" s="127"/>
      <c r="I15" s="159" t="s">
        <v>4</v>
      </c>
      <c r="J15" s="160"/>
      <c r="K15" s="98"/>
    </row>
    <row r="16" spans="1:13">
      <c r="A16" s="126">
        <v>1</v>
      </c>
      <c r="B16" s="130"/>
      <c r="C16" s="126">
        <v>2</v>
      </c>
      <c r="D16" s="130"/>
      <c r="E16" s="126">
        <v>3</v>
      </c>
      <c r="F16" s="130"/>
      <c r="G16" s="126">
        <v>4</v>
      </c>
      <c r="H16" s="127"/>
      <c r="I16" s="159">
        <v>5</v>
      </c>
      <c r="J16" s="160"/>
      <c r="K16" s="98"/>
    </row>
    <row r="17" spans="1:12" ht="33.75" customHeight="1">
      <c r="A17" s="126">
        <v>1</v>
      </c>
      <c r="B17" s="130"/>
      <c r="C17" s="126" t="s">
        <v>21</v>
      </c>
      <c r="D17" s="130"/>
      <c r="E17" s="128">
        <f>E25-E22-E21-E20-E19-E18+4455+24000+3000-7794+4794</f>
        <v>11923693</v>
      </c>
      <c r="F17" s="146"/>
      <c r="G17" s="128">
        <f>G25-G24-G23</f>
        <v>89449</v>
      </c>
      <c r="H17" s="129"/>
      <c r="I17" s="135">
        <f>E17+G17</f>
        <v>12013142</v>
      </c>
      <c r="J17" s="144"/>
      <c r="K17" s="98"/>
    </row>
    <row r="18" spans="1:12">
      <c r="A18" s="126">
        <v>2</v>
      </c>
      <c r="B18" s="130"/>
      <c r="C18" s="126" t="s">
        <v>22</v>
      </c>
      <c r="D18" s="130"/>
      <c r="E18" s="128">
        <v>9000</v>
      </c>
      <c r="F18" s="146"/>
      <c r="G18" s="128"/>
      <c r="H18" s="129"/>
      <c r="I18" s="135">
        <f t="shared" ref="I18:I22" si="0">E18+G18</f>
        <v>9000</v>
      </c>
      <c r="J18" s="144"/>
      <c r="K18" s="98"/>
    </row>
    <row r="19" spans="1:12" ht="24.75" customHeight="1">
      <c r="A19" s="126">
        <v>3</v>
      </c>
      <c r="B19" s="130"/>
      <c r="C19" s="126" t="s">
        <v>23</v>
      </c>
      <c r="D19" s="130"/>
      <c r="E19" s="128">
        <f>20414+100000</f>
        <v>120414</v>
      </c>
      <c r="F19" s="146"/>
      <c r="G19" s="128"/>
      <c r="H19" s="129"/>
      <c r="I19" s="135">
        <f t="shared" si="0"/>
        <v>120414</v>
      </c>
      <c r="J19" s="144"/>
      <c r="K19" s="98"/>
    </row>
    <row r="20" spans="1:12" ht="36" hidden="1" customHeight="1">
      <c r="A20" s="126">
        <v>4</v>
      </c>
      <c r="B20" s="130"/>
      <c r="C20" s="126"/>
      <c r="D20" s="130"/>
      <c r="E20" s="128"/>
      <c r="F20" s="146"/>
      <c r="G20" s="128"/>
      <c r="H20" s="129"/>
      <c r="I20" s="135">
        <f t="shared" si="0"/>
        <v>0</v>
      </c>
      <c r="J20" s="144"/>
      <c r="K20" s="98"/>
    </row>
    <row r="21" spans="1:12" ht="20.25" customHeight="1">
      <c r="A21" s="126">
        <v>4</v>
      </c>
      <c r="B21" s="130"/>
      <c r="C21" s="126" t="s">
        <v>24</v>
      </c>
      <c r="D21" s="130"/>
      <c r="E21" s="128">
        <f>10000-4455</f>
        <v>5545</v>
      </c>
      <c r="F21" s="146"/>
      <c r="G21" s="128"/>
      <c r="H21" s="129"/>
      <c r="I21" s="135">
        <f t="shared" si="0"/>
        <v>5545</v>
      </c>
      <c r="J21" s="144"/>
      <c r="K21" s="98"/>
    </row>
    <row r="22" spans="1:12" ht="38.25" customHeight="1">
      <c r="A22" s="126">
        <v>5</v>
      </c>
      <c r="B22" s="130"/>
      <c r="C22" s="131" t="s">
        <v>64</v>
      </c>
      <c r="D22" s="145"/>
      <c r="E22" s="128">
        <v>2000</v>
      </c>
      <c r="F22" s="146"/>
      <c r="G22" s="128"/>
      <c r="H22" s="129"/>
      <c r="I22" s="135">
        <f t="shared" si="0"/>
        <v>2000</v>
      </c>
      <c r="J22" s="144"/>
      <c r="K22" s="98"/>
    </row>
    <row r="23" spans="1:12" ht="65.25" hidden="1" customHeight="1">
      <c r="A23" s="126">
        <v>7</v>
      </c>
      <c r="B23" s="130"/>
      <c r="C23" s="131"/>
      <c r="D23" s="132"/>
      <c r="E23" s="128"/>
      <c r="F23" s="133"/>
      <c r="G23" s="128"/>
      <c r="H23" s="134"/>
      <c r="I23" s="135">
        <f>G23</f>
        <v>0</v>
      </c>
      <c r="J23" s="98"/>
      <c r="K23" s="98"/>
    </row>
    <row r="24" spans="1:12" ht="32.25" hidden="1" customHeight="1">
      <c r="A24" s="126">
        <v>8</v>
      </c>
      <c r="B24" s="133"/>
      <c r="C24" s="131"/>
      <c r="D24" s="132"/>
      <c r="E24" s="128"/>
      <c r="F24" s="133"/>
      <c r="G24" s="128"/>
      <c r="H24" s="161"/>
      <c r="I24" s="162">
        <f>G24</f>
        <v>0</v>
      </c>
      <c r="J24" s="163"/>
      <c r="K24" s="164"/>
    </row>
    <row r="25" spans="1:12">
      <c r="A25" s="138"/>
      <c r="B25" s="139"/>
      <c r="C25" s="138" t="s">
        <v>25</v>
      </c>
      <c r="D25" s="139"/>
      <c r="E25" s="140">
        <f>11904200+4600+100000-1600+997+27000+4794-7794</f>
        <v>12032197</v>
      </c>
      <c r="F25" s="141"/>
      <c r="G25" s="140">
        <v>89449</v>
      </c>
      <c r="H25" s="142"/>
      <c r="I25" s="135">
        <f>E25+G25</f>
        <v>12121646</v>
      </c>
      <c r="J25" s="144"/>
      <c r="K25" s="98"/>
    </row>
    <row r="26" spans="1:12">
      <c r="A26" s="143"/>
      <c r="B26" s="143"/>
      <c r="C26" s="143"/>
      <c r="D26" s="143"/>
      <c r="E26" s="136"/>
      <c r="F26" s="136"/>
      <c r="G26" s="136"/>
      <c r="H26" s="136"/>
      <c r="I26" s="136"/>
      <c r="J26" s="136"/>
      <c r="K26" s="136"/>
      <c r="L26" s="137"/>
    </row>
  </sheetData>
  <mergeCells count="80">
    <mergeCell ref="G24:H24"/>
    <mergeCell ref="E24:F24"/>
    <mergeCell ref="C24:D24"/>
    <mergeCell ref="A24:B24"/>
    <mergeCell ref="I16:K16"/>
    <mergeCell ref="I17:K17"/>
    <mergeCell ref="I18:K18"/>
    <mergeCell ref="I19:K19"/>
    <mergeCell ref="I24:K24"/>
    <mergeCell ref="C19:D19"/>
    <mergeCell ref="E16:F16"/>
    <mergeCell ref="E17:F17"/>
    <mergeCell ref="E18:F18"/>
    <mergeCell ref="E19:F19"/>
    <mergeCell ref="I20:K20"/>
    <mergeCell ref="A20:B20"/>
    <mergeCell ref="G15:H15"/>
    <mergeCell ref="E15:F15"/>
    <mergeCell ref="A13:L13"/>
    <mergeCell ref="C15:D15"/>
    <mergeCell ref="C11:L11"/>
    <mergeCell ref="A11:B11"/>
    <mergeCell ref="I15:K15"/>
    <mergeCell ref="C12:L12"/>
    <mergeCell ref="A12:B12"/>
    <mergeCell ref="A2:M2"/>
    <mergeCell ref="A4:B4"/>
    <mergeCell ref="A10:B10"/>
    <mergeCell ref="C4:L4"/>
    <mergeCell ref="C8:L8"/>
    <mergeCell ref="A5:B5"/>
    <mergeCell ref="A6:B6"/>
    <mergeCell ref="A7:B7"/>
    <mergeCell ref="C5:L5"/>
    <mergeCell ref="C6:L6"/>
    <mergeCell ref="C7:L7"/>
    <mergeCell ref="A8:B8"/>
    <mergeCell ref="A9:B9"/>
    <mergeCell ref="C9:L9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I21:K21"/>
    <mergeCell ref="I22:K22"/>
    <mergeCell ref="K26:L26"/>
    <mergeCell ref="A25:B25"/>
    <mergeCell ref="C25:D25"/>
    <mergeCell ref="E25:F25"/>
    <mergeCell ref="G25:H25"/>
    <mergeCell ref="A26:B26"/>
    <mergeCell ref="C26:D26"/>
    <mergeCell ref="E26:F26"/>
    <mergeCell ref="G26:H26"/>
    <mergeCell ref="I26:J26"/>
    <mergeCell ref="I25:K25"/>
    <mergeCell ref="A23:B23"/>
    <mergeCell ref="C23:D23"/>
    <mergeCell ref="E23:F23"/>
    <mergeCell ref="G23:H23"/>
    <mergeCell ref="I23:K23"/>
    <mergeCell ref="A19:B19"/>
    <mergeCell ref="A18:B18"/>
    <mergeCell ref="A17:B17"/>
    <mergeCell ref="A16:B16"/>
    <mergeCell ref="A15:B15"/>
    <mergeCell ref="G16:H16"/>
    <mergeCell ref="G17:H17"/>
    <mergeCell ref="G18:H18"/>
    <mergeCell ref="G19:H19"/>
    <mergeCell ref="C16:D16"/>
    <mergeCell ref="C17:D17"/>
    <mergeCell ref="C18:D18"/>
  </mergeCells>
  <pageMargins left="0.7" right="0.7" top="0.75" bottom="0.75" header="0.3" footer="0.3"/>
  <pageSetup paperSize="9" scale="8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8"/>
  <sheetViews>
    <sheetView zoomScaleNormal="100" workbookViewId="0">
      <selection activeCell="A18" sqref="A18"/>
    </sheetView>
  </sheetViews>
  <sheetFormatPr defaultRowHeight="15"/>
  <cols>
    <col min="1" max="1" width="56" style="1" customWidth="1"/>
    <col min="2" max="2" width="21.5703125" style="1" customWidth="1"/>
    <col min="3" max="3" width="22.42578125" style="1" customWidth="1"/>
    <col min="4" max="4" width="13.5703125" style="1" customWidth="1"/>
    <col min="5" max="16384" width="9.140625" style="1"/>
  </cols>
  <sheetData>
    <row r="2" spans="1:14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>
      <c r="A3" s="165" t="s">
        <v>6</v>
      </c>
      <c r="B3" s="165"/>
      <c r="C3" s="165"/>
      <c r="D3" s="165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2" t="s">
        <v>7</v>
      </c>
      <c r="B4" s="4" t="s">
        <v>2</v>
      </c>
      <c r="C4" s="4" t="s">
        <v>3</v>
      </c>
      <c r="D4" s="4" t="s">
        <v>4</v>
      </c>
    </row>
    <row r="5" spans="1:14" ht="15.75">
      <c r="A5" s="2">
        <v>1</v>
      </c>
      <c r="B5" s="4">
        <v>2</v>
      </c>
      <c r="C5" s="4">
        <v>3</v>
      </c>
      <c r="D5" s="4">
        <v>4</v>
      </c>
    </row>
    <row r="6" spans="1:14" ht="95.25" customHeight="1">
      <c r="A6" s="5" t="s">
        <v>79</v>
      </c>
      <c r="B6" s="6">
        <v>2000</v>
      </c>
      <c r="C6" s="5"/>
      <c r="D6" s="6">
        <v>2000</v>
      </c>
    </row>
    <row r="7" spans="1:14" ht="15.75" hidden="1">
      <c r="A7" s="8"/>
      <c r="B7" s="5"/>
      <c r="C7" s="5"/>
      <c r="D7" s="5"/>
    </row>
    <row r="8" spans="1:14" ht="15.75">
      <c r="A8" s="5" t="s">
        <v>4</v>
      </c>
      <c r="B8" s="2">
        <v>2000</v>
      </c>
      <c r="C8" s="5"/>
      <c r="D8" s="2">
        <v>2000</v>
      </c>
    </row>
  </sheetData>
  <mergeCells count="2">
    <mergeCell ref="A2:N2"/>
    <mergeCell ref="A3:D3"/>
  </mergeCells>
  <pageMargins left="0.7" right="0.7" top="0.75" bottom="0.75" header="0.3" footer="0.3"/>
  <pageSetup paperSize="9" scale="94" orientation="landscape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108"/>
  <sheetViews>
    <sheetView tabSelected="1" zoomScaleNormal="100" workbookViewId="0">
      <pane ySplit="7" topLeftCell="A8" activePane="bottomLeft" state="frozen"/>
      <selection pane="bottomLeft" activeCell="J53" sqref="J53"/>
    </sheetView>
  </sheetViews>
  <sheetFormatPr defaultRowHeight="15"/>
  <cols>
    <col min="1" max="1" width="9.140625" style="11"/>
    <col min="2" max="2" width="60.7109375" style="11" customWidth="1"/>
    <col min="3" max="3" width="12.42578125" style="11" customWidth="1"/>
    <col min="4" max="4" width="21.7109375" style="11" customWidth="1"/>
    <col min="5" max="5" width="13.140625" style="11" customWidth="1"/>
    <col min="6" max="6" width="14.28515625" style="11" customWidth="1"/>
    <col min="7" max="7" width="9.42578125" style="11" customWidth="1"/>
    <col min="8" max="16384" width="9.140625" style="11"/>
  </cols>
  <sheetData>
    <row r="2" spans="1:14">
      <c r="A2" s="170" t="s">
        <v>68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4" spans="1:14" ht="31.5" customHeight="1">
      <c r="A4" s="167" t="s">
        <v>28</v>
      </c>
      <c r="B4" s="167" t="s">
        <v>8</v>
      </c>
      <c r="C4" s="167" t="s">
        <v>9</v>
      </c>
      <c r="D4" s="167" t="s">
        <v>10</v>
      </c>
      <c r="E4" s="167" t="s">
        <v>2</v>
      </c>
      <c r="F4" s="167" t="s">
        <v>3</v>
      </c>
      <c r="G4" s="167" t="s">
        <v>4</v>
      </c>
    </row>
    <row r="5" spans="1:14">
      <c r="A5" s="168"/>
      <c r="B5" s="171"/>
      <c r="C5" s="171"/>
      <c r="D5" s="171"/>
      <c r="E5" s="171"/>
      <c r="F5" s="171"/>
      <c r="G5" s="171"/>
    </row>
    <row r="6" spans="1:14">
      <c r="A6" s="169"/>
      <c r="B6" s="172"/>
      <c r="C6" s="172"/>
      <c r="D6" s="172"/>
      <c r="E6" s="172"/>
      <c r="F6" s="172"/>
      <c r="G6" s="172"/>
    </row>
    <row r="7" spans="1:14" ht="15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2">
        <v>6</v>
      </c>
      <c r="G7" s="12">
        <v>7</v>
      </c>
    </row>
    <row r="8" spans="1:14" ht="32.25" customHeight="1">
      <c r="A8" s="12"/>
      <c r="B8" s="14" t="s">
        <v>27</v>
      </c>
      <c r="C8" s="13"/>
      <c r="D8" s="13"/>
      <c r="E8" s="13"/>
      <c r="F8" s="12"/>
      <c r="G8" s="12"/>
    </row>
    <row r="9" spans="1:14" ht="15.75">
      <c r="A9" s="12"/>
      <c r="B9" s="15" t="s">
        <v>11</v>
      </c>
      <c r="C9" s="13"/>
      <c r="D9" s="13"/>
      <c r="E9" s="13"/>
      <c r="F9" s="12"/>
      <c r="G9" s="12"/>
    </row>
    <row r="10" spans="1:14" ht="20.25" customHeight="1">
      <c r="A10" s="16"/>
      <c r="B10" s="18" t="s">
        <v>29</v>
      </c>
      <c r="C10" s="12" t="s">
        <v>34</v>
      </c>
      <c r="D10" s="62" t="s">
        <v>30</v>
      </c>
      <c r="E10" s="13">
        <v>56.5</v>
      </c>
      <c r="F10" s="13"/>
      <c r="G10" s="13">
        <f>E10+F10</f>
        <v>56.5</v>
      </c>
    </row>
    <row r="11" spans="1:14" ht="15.75">
      <c r="A11" s="12"/>
      <c r="B11" s="15" t="s">
        <v>12</v>
      </c>
      <c r="C11" s="12"/>
      <c r="D11" s="12"/>
      <c r="E11" s="13"/>
      <c r="F11" s="13"/>
      <c r="G11" s="13"/>
    </row>
    <row r="12" spans="1:14" ht="16.5" customHeight="1">
      <c r="A12" s="17"/>
      <c r="B12" s="18" t="s">
        <v>31</v>
      </c>
      <c r="C12" s="19" t="s">
        <v>32</v>
      </c>
      <c r="D12" s="19" t="s">
        <v>33</v>
      </c>
      <c r="E12" s="13">
        <v>5706</v>
      </c>
      <c r="F12" s="13"/>
      <c r="G12" s="13">
        <v>5706</v>
      </c>
    </row>
    <row r="13" spans="1:14" ht="27" customHeight="1">
      <c r="A13" s="17"/>
      <c r="B13" s="18" t="s">
        <v>35</v>
      </c>
      <c r="C13" s="19" t="s">
        <v>32</v>
      </c>
      <c r="D13" s="19" t="s">
        <v>47</v>
      </c>
      <c r="E13" s="13">
        <v>797</v>
      </c>
      <c r="F13" s="13"/>
      <c r="G13" s="13">
        <v>797</v>
      </c>
    </row>
    <row r="14" spans="1:14" ht="15.75">
      <c r="A14" s="20"/>
      <c r="B14" s="21" t="s">
        <v>13</v>
      </c>
      <c r="C14" s="20"/>
      <c r="D14" s="20"/>
      <c r="E14" s="32"/>
      <c r="F14" s="32"/>
      <c r="G14" s="32"/>
    </row>
    <row r="15" spans="1:14" ht="15.75">
      <c r="A15" s="22"/>
      <c r="B15" s="23" t="s">
        <v>70</v>
      </c>
      <c r="C15" s="19" t="s">
        <v>36</v>
      </c>
      <c r="D15" s="19" t="s">
        <v>33</v>
      </c>
      <c r="E15" s="13">
        <v>249</v>
      </c>
      <c r="F15" s="13"/>
      <c r="G15" s="13">
        <v>249</v>
      </c>
    </row>
    <row r="16" spans="1:14" ht="15.75">
      <c r="A16" s="24"/>
      <c r="B16" s="23" t="s">
        <v>71</v>
      </c>
      <c r="C16" s="19" t="s">
        <v>38</v>
      </c>
      <c r="D16" s="19" t="s">
        <v>33</v>
      </c>
      <c r="E16" s="13">
        <v>189</v>
      </c>
      <c r="F16" s="13"/>
      <c r="G16" s="13">
        <v>189</v>
      </c>
    </row>
    <row r="17" spans="1:7" ht="15.75">
      <c r="A17" s="25"/>
      <c r="B17" s="26" t="s">
        <v>59</v>
      </c>
      <c r="C17" s="27" t="s">
        <v>39</v>
      </c>
      <c r="D17" s="27" t="s">
        <v>40</v>
      </c>
      <c r="E17" s="53">
        <f>10288/61.5</f>
        <v>167.28455284552845</v>
      </c>
      <c r="F17" s="53"/>
      <c r="G17" s="33">
        <f>E17+F17</f>
        <v>167.28455284552845</v>
      </c>
    </row>
    <row r="18" spans="1:7" ht="15.75">
      <c r="A18" s="24"/>
      <c r="B18" s="28" t="s">
        <v>41</v>
      </c>
      <c r="C18" s="29"/>
      <c r="D18" s="29"/>
      <c r="E18" s="41"/>
      <c r="F18" s="41"/>
      <c r="G18" s="41"/>
    </row>
    <row r="19" spans="1:7" ht="15.75">
      <c r="A19" s="24"/>
      <c r="B19" s="28" t="s">
        <v>11</v>
      </c>
      <c r="C19" s="29"/>
      <c r="D19" s="29"/>
      <c r="E19" s="41"/>
      <c r="F19" s="41"/>
      <c r="G19" s="41"/>
    </row>
    <row r="20" spans="1:7" ht="15.75">
      <c r="A20" s="24"/>
      <c r="B20" s="23" t="s">
        <v>42</v>
      </c>
      <c r="C20" s="29"/>
      <c r="D20" s="29"/>
      <c r="E20" s="41">
        <v>9</v>
      </c>
      <c r="F20" s="41"/>
      <c r="G20" s="41">
        <f>E20+F20</f>
        <v>9</v>
      </c>
    </row>
    <row r="21" spans="1:7" ht="15.75">
      <c r="A21" s="24"/>
      <c r="B21" s="28" t="s">
        <v>12</v>
      </c>
      <c r="C21" s="29"/>
      <c r="D21" s="29"/>
      <c r="E21" s="41"/>
      <c r="F21" s="41"/>
      <c r="G21" s="41"/>
    </row>
    <row r="22" spans="1:7" ht="15.75">
      <c r="A22" s="24"/>
      <c r="B22" s="30" t="s">
        <v>43</v>
      </c>
      <c r="C22" s="31" t="s">
        <v>32</v>
      </c>
      <c r="D22" s="31" t="s">
        <v>44</v>
      </c>
      <c r="E22" s="68">
        <v>2</v>
      </c>
      <c r="F22" s="41"/>
      <c r="G22" s="56">
        <f>E22</f>
        <v>2</v>
      </c>
    </row>
    <row r="23" spans="1:7" ht="15.75">
      <c r="A23" s="24"/>
      <c r="B23" s="30" t="s">
        <v>45</v>
      </c>
      <c r="C23" s="31" t="s">
        <v>32</v>
      </c>
      <c r="D23" s="31" t="s">
        <v>46</v>
      </c>
      <c r="E23" s="69">
        <v>15</v>
      </c>
      <c r="F23" s="41"/>
      <c r="G23" s="56">
        <f t="shared" ref="G23:G26" si="0">E23</f>
        <v>15</v>
      </c>
    </row>
    <row r="24" spans="1:7" ht="15.75">
      <c r="A24" s="24"/>
      <c r="B24" s="28" t="s">
        <v>13</v>
      </c>
      <c r="C24" s="29"/>
      <c r="D24" s="29"/>
      <c r="E24" s="70"/>
      <c r="F24" s="41"/>
      <c r="G24" s="41"/>
    </row>
    <row r="25" spans="1:7" ht="15.75">
      <c r="A25" s="24"/>
      <c r="B25" s="30" t="s">
        <v>48</v>
      </c>
      <c r="C25" s="31" t="s">
        <v>49</v>
      </c>
      <c r="D25" s="31" t="s">
        <v>50</v>
      </c>
      <c r="E25" s="71">
        <f>2200/1000</f>
        <v>2.2000000000000002</v>
      </c>
      <c r="F25" s="41"/>
      <c r="G25" s="41">
        <f t="shared" si="0"/>
        <v>2.2000000000000002</v>
      </c>
    </row>
    <row r="26" spans="1:7" ht="15.75">
      <c r="A26" s="24"/>
      <c r="B26" s="34" t="s">
        <v>51</v>
      </c>
      <c r="C26" s="35" t="s">
        <v>49</v>
      </c>
      <c r="D26" s="35" t="s">
        <v>50</v>
      </c>
      <c r="E26" s="72">
        <f>E20/E23</f>
        <v>0.6</v>
      </c>
      <c r="F26" s="41"/>
      <c r="G26" s="41">
        <f t="shared" si="0"/>
        <v>0.6</v>
      </c>
    </row>
    <row r="27" spans="1:7" ht="15.75">
      <c r="A27" s="24"/>
      <c r="B27" s="39" t="s">
        <v>60</v>
      </c>
      <c r="C27" s="54"/>
      <c r="D27" s="54"/>
      <c r="E27" s="41"/>
      <c r="F27" s="41"/>
      <c r="G27" s="41"/>
    </row>
    <row r="28" spans="1:7" ht="15.75">
      <c r="A28" s="24"/>
      <c r="B28" s="9" t="s">
        <v>61</v>
      </c>
      <c r="C28" s="10" t="s">
        <v>62</v>
      </c>
      <c r="D28" s="10" t="s">
        <v>37</v>
      </c>
      <c r="E28" s="4">
        <v>100</v>
      </c>
      <c r="F28" s="41"/>
      <c r="G28" s="41">
        <v>100</v>
      </c>
    </row>
    <row r="29" spans="1:7" ht="19.5" customHeight="1">
      <c r="A29" s="24"/>
      <c r="B29" s="28" t="s">
        <v>52</v>
      </c>
      <c r="C29" s="29"/>
      <c r="D29" s="29"/>
      <c r="E29" s="59"/>
      <c r="F29" s="41"/>
      <c r="G29" s="41"/>
    </row>
    <row r="30" spans="1:7" ht="15.75">
      <c r="A30" s="24"/>
      <c r="B30" s="28" t="s">
        <v>11</v>
      </c>
      <c r="C30" s="29"/>
      <c r="D30" s="29"/>
      <c r="E30" s="59"/>
      <c r="F30" s="41"/>
      <c r="G30" s="41"/>
    </row>
    <row r="31" spans="1:7" ht="15.75">
      <c r="A31" s="24"/>
      <c r="B31" s="30" t="s">
        <v>53</v>
      </c>
      <c r="C31" s="31" t="s">
        <v>49</v>
      </c>
      <c r="D31" s="31" t="s">
        <v>54</v>
      </c>
      <c r="E31" s="67">
        <f>2102*9/1000+100000</f>
        <v>100018.91800000001</v>
      </c>
      <c r="F31" s="41"/>
      <c r="G31" s="41">
        <f>E31</f>
        <v>100018.91800000001</v>
      </c>
    </row>
    <row r="32" spans="1:7" ht="15.75">
      <c r="A32" s="24"/>
      <c r="B32" s="28" t="s">
        <v>12</v>
      </c>
      <c r="C32" s="29"/>
      <c r="D32" s="29"/>
      <c r="E32" s="59"/>
      <c r="F32" s="41"/>
      <c r="G32" s="41"/>
    </row>
    <row r="33" spans="1:7" ht="15.75">
      <c r="A33" s="24"/>
      <c r="B33" s="23" t="s">
        <v>55</v>
      </c>
      <c r="C33" s="31" t="s">
        <v>32</v>
      </c>
      <c r="D33" s="31" t="s">
        <v>44</v>
      </c>
      <c r="E33" s="41">
        <v>10</v>
      </c>
      <c r="F33" s="41"/>
      <c r="G33" s="41">
        <f>E33</f>
        <v>10</v>
      </c>
    </row>
    <row r="34" spans="1:7" ht="15.75">
      <c r="A34" s="24"/>
      <c r="B34" s="28" t="s">
        <v>13</v>
      </c>
      <c r="C34" s="29"/>
      <c r="D34" s="29"/>
      <c r="E34" s="41"/>
      <c r="F34" s="41"/>
      <c r="G34" s="41"/>
    </row>
    <row r="35" spans="1:7" ht="15.75">
      <c r="A35" s="24"/>
      <c r="B35" s="34" t="s">
        <v>56</v>
      </c>
      <c r="C35" s="35" t="s">
        <v>49</v>
      </c>
      <c r="D35" s="35" t="s">
        <v>37</v>
      </c>
      <c r="E35" s="60">
        <f>E31/E33</f>
        <v>10001.891800000001</v>
      </c>
      <c r="F35" s="60"/>
      <c r="G35" s="60">
        <f>E35</f>
        <v>10001.891800000001</v>
      </c>
    </row>
    <row r="36" spans="1:7" ht="15.75">
      <c r="A36" s="24"/>
      <c r="B36" s="39" t="s">
        <v>60</v>
      </c>
      <c r="C36" s="54"/>
      <c r="D36" s="54"/>
      <c r="E36" s="60"/>
      <c r="F36" s="60"/>
      <c r="G36" s="60"/>
    </row>
    <row r="37" spans="1:7" ht="36.75">
      <c r="A37" s="24"/>
      <c r="B37" s="55" t="s">
        <v>73</v>
      </c>
      <c r="C37" s="10" t="s">
        <v>62</v>
      </c>
      <c r="D37" s="10" t="s">
        <v>37</v>
      </c>
      <c r="E37" s="4">
        <v>1</v>
      </c>
      <c r="F37" s="60"/>
      <c r="G37" s="60"/>
    </row>
    <row r="38" spans="1:7" ht="15.75" hidden="1">
      <c r="A38" s="24"/>
      <c r="B38" s="36"/>
      <c r="C38" s="37"/>
      <c r="D38" s="37"/>
      <c r="E38" s="38"/>
      <c r="F38" s="41"/>
      <c r="G38" s="41"/>
    </row>
    <row r="39" spans="1:7" ht="15.75" hidden="1">
      <c r="A39" s="24"/>
      <c r="B39" s="39"/>
      <c r="C39" s="31"/>
      <c r="D39" s="31"/>
      <c r="E39" s="38"/>
      <c r="F39" s="41"/>
      <c r="G39" s="41"/>
    </row>
    <row r="40" spans="1:7" ht="15.75" hidden="1">
      <c r="A40" s="24"/>
      <c r="B40" s="40"/>
      <c r="C40" s="31"/>
      <c r="D40" s="31"/>
      <c r="E40" s="41"/>
      <c r="F40" s="41"/>
      <c r="G40" s="41"/>
    </row>
    <row r="41" spans="1:7" ht="17.25" hidden="1" customHeight="1">
      <c r="A41" s="24"/>
      <c r="B41" s="40"/>
      <c r="C41" s="31"/>
      <c r="D41" s="31"/>
      <c r="E41" s="41"/>
      <c r="F41" s="41"/>
      <c r="G41" s="41"/>
    </row>
    <row r="42" spans="1:7" ht="15.75" hidden="1">
      <c r="A42" s="24"/>
      <c r="B42" s="15"/>
      <c r="C42" s="31"/>
      <c r="D42" s="31"/>
      <c r="E42" s="42"/>
      <c r="F42" s="41"/>
      <c r="G42" s="41"/>
    </row>
    <row r="43" spans="1:7" ht="15" hidden="1" customHeight="1">
      <c r="A43" s="24"/>
      <c r="B43" s="40"/>
      <c r="C43" s="31"/>
      <c r="D43" s="31"/>
      <c r="E43" s="41"/>
      <c r="F43" s="41"/>
      <c r="G43" s="41"/>
    </row>
    <row r="44" spans="1:7" ht="15.75" hidden="1">
      <c r="A44" s="24"/>
      <c r="B44" s="40"/>
      <c r="C44" s="31"/>
      <c r="D44" s="31"/>
      <c r="E44" s="41"/>
      <c r="F44" s="41"/>
      <c r="G44" s="41"/>
    </row>
    <row r="45" spans="1:7" ht="15.75" hidden="1">
      <c r="A45" s="24"/>
      <c r="B45" s="15"/>
      <c r="C45" s="31"/>
      <c r="D45" s="31"/>
      <c r="E45" s="42"/>
      <c r="F45" s="41"/>
      <c r="G45" s="41"/>
    </row>
    <row r="46" spans="1:7" ht="15.75" hidden="1">
      <c r="A46" s="24"/>
      <c r="B46" s="40"/>
      <c r="C46" s="31"/>
      <c r="D46" s="31"/>
      <c r="E46" s="41"/>
      <c r="F46" s="41"/>
      <c r="G46" s="41"/>
    </row>
    <row r="47" spans="1:7" ht="15.75" hidden="1">
      <c r="A47" s="24"/>
      <c r="B47" s="40"/>
      <c r="C47" s="31"/>
      <c r="D47" s="31"/>
      <c r="E47" s="41"/>
      <c r="F47" s="41"/>
      <c r="G47" s="41"/>
    </row>
    <row r="48" spans="1:7" ht="15.75" hidden="1">
      <c r="A48" s="24"/>
      <c r="B48" s="15"/>
      <c r="C48" s="31"/>
      <c r="D48" s="31"/>
      <c r="E48" s="41"/>
      <c r="F48" s="41"/>
      <c r="G48" s="41"/>
    </row>
    <row r="49" spans="1:7" ht="15.75" hidden="1">
      <c r="A49" s="24"/>
      <c r="B49" s="40"/>
      <c r="C49" s="31"/>
      <c r="D49" s="31"/>
      <c r="E49" s="56"/>
      <c r="F49" s="56"/>
      <c r="G49" s="56"/>
    </row>
    <row r="50" spans="1:7" ht="15.75" hidden="1">
      <c r="A50" s="24"/>
      <c r="B50" s="55"/>
      <c r="C50" s="10"/>
      <c r="D50" s="10"/>
      <c r="E50" s="56"/>
      <c r="F50" s="56"/>
      <c r="G50" s="56"/>
    </row>
    <row r="51" spans="1:7" ht="15.75">
      <c r="A51" s="24"/>
      <c r="B51" s="15" t="s">
        <v>80</v>
      </c>
      <c r="C51" s="31"/>
      <c r="D51" s="31"/>
      <c r="E51" s="38"/>
      <c r="F51" s="41"/>
      <c r="G51" s="41"/>
    </row>
    <row r="52" spans="1:7" ht="15.75">
      <c r="A52" s="24"/>
      <c r="B52" s="43" t="s">
        <v>11</v>
      </c>
      <c r="C52" s="31"/>
      <c r="D52" s="31"/>
      <c r="E52" s="38"/>
      <c r="F52" s="41"/>
      <c r="G52" s="41"/>
    </row>
    <row r="53" spans="1:7" ht="15.75">
      <c r="A53" s="24"/>
      <c r="B53" s="44" t="s">
        <v>77</v>
      </c>
      <c r="C53" s="45" t="s">
        <v>49</v>
      </c>
      <c r="D53" s="45" t="s">
        <v>44</v>
      </c>
      <c r="E53" s="42">
        <v>10</v>
      </c>
      <c r="F53" s="41"/>
      <c r="G53" s="56">
        <f>E53</f>
        <v>10</v>
      </c>
    </row>
    <row r="54" spans="1:7" ht="15.75">
      <c r="A54" s="24"/>
      <c r="B54" s="39" t="s">
        <v>12</v>
      </c>
      <c r="C54" s="37"/>
      <c r="D54" s="37"/>
      <c r="E54" s="42"/>
      <c r="F54" s="41"/>
      <c r="G54" s="56"/>
    </row>
    <row r="55" spans="1:7" ht="15.75">
      <c r="A55" s="24"/>
      <c r="B55" s="44" t="s">
        <v>78</v>
      </c>
      <c r="C55" s="45" t="s">
        <v>49</v>
      </c>
      <c r="D55" s="45" t="s">
        <v>44</v>
      </c>
      <c r="E55" s="42">
        <v>5</v>
      </c>
      <c r="F55" s="41"/>
      <c r="G55" s="56">
        <f>E55</f>
        <v>5</v>
      </c>
    </row>
    <row r="56" spans="1:7" ht="15.75">
      <c r="A56" s="24"/>
      <c r="B56" s="39" t="s">
        <v>13</v>
      </c>
      <c r="C56" s="37"/>
      <c r="D56" s="37"/>
      <c r="E56" s="42"/>
      <c r="F56" s="41"/>
      <c r="G56" s="56"/>
    </row>
    <row r="57" spans="1:7" ht="15.75">
      <c r="A57" s="24"/>
      <c r="B57" s="44" t="s">
        <v>57</v>
      </c>
      <c r="C57" s="45" t="s">
        <v>49</v>
      </c>
      <c r="D57" s="45" t="s">
        <v>44</v>
      </c>
      <c r="E57" s="56">
        <f>E53/E55</f>
        <v>2</v>
      </c>
      <c r="F57" s="56"/>
      <c r="G57" s="56">
        <f>E57</f>
        <v>2</v>
      </c>
    </row>
    <row r="58" spans="1:7" ht="15.75">
      <c r="A58" s="24"/>
      <c r="B58" s="39" t="s">
        <v>60</v>
      </c>
      <c r="C58" s="45"/>
      <c r="D58" s="45"/>
      <c r="E58" s="56"/>
      <c r="F58" s="56"/>
      <c r="G58" s="56"/>
    </row>
    <row r="59" spans="1:7" ht="26.25">
      <c r="A59" s="24"/>
      <c r="B59" s="44" t="s">
        <v>74</v>
      </c>
      <c r="C59" s="45" t="s">
        <v>62</v>
      </c>
      <c r="D59" s="45" t="s">
        <v>44</v>
      </c>
      <c r="E59" s="56">
        <f>5/3*100</f>
        <v>166.66666666666669</v>
      </c>
      <c r="F59" s="56"/>
      <c r="G59" s="56">
        <f>E59</f>
        <v>166.66666666666669</v>
      </c>
    </row>
    <row r="60" spans="1:7" ht="36" customHeight="1">
      <c r="A60" s="24"/>
      <c r="B60" s="28" t="s">
        <v>81</v>
      </c>
      <c r="C60" s="45"/>
      <c r="D60" s="45"/>
      <c r="E60" s="46"/>
      <c r="F60" s="41"/>
      <c r="G60" s="41"/>
    </row>
    <row r="61" spans="1:7" ht="15.75">
      <c r="A61" s="24"/>
      <c r="B61" s="39" t="s">
        <v>11</v>
      </c>
      <c r="C61" s="45"/>
      <c r="D61" s="45"/>
      <c r="E61" s="46"/>
      <c r="F61" s="41"/>
      <c r="G61" s="41"/>
    </row>
    <row r="62" spans="1:7" ht="26.25">
      <c r="A62" s="24"/>
      <c r="B62" s="44" t="s">
        <v>26</v>
      </c>
      <c r="C62" s="45" t="s">
        <v>39</v>
      </c>
      <c r="D62" s="45" t="s">
        <v>44</v>
      </c>
      <c r="E62" s="56">
        <v>2</v>
      </c>
      <c r="F62" s="56"/>
      <c r="G62" s="56">
        <v>2</v>
      </c>
    </row>
    <row r="63" spans="1:7" ht="15.75">
      <c r="A63" s="24"/>
      <c r="B63" s="39" t="s">
        <v>12</v>
      </c>
      <c r="C63" s="45"/>
      <c r="D63" s="45"/>
      <c r="E63" s="57"/>
      <c r="F63" s="56"/>
      <c r="G63" s="56"/>
    </row>
    <row r="64" spans="1:7" ht="26.25">
      <c r="A64" s="24"/>
      <c r="B64" s="47" t="s">
        <v>63</v>
      </c>
      <c r="C64" s="45" t="s">
        <v>39</v>
      </c>
      <c r="D64" s="45" t="s">
        <v>44</v>
      </c>
      <c r="E64" s="56">
        <v>8</v>
      </c>
      <c r="F64" s="56"/>
      <c r="G64" s="56">
        <v>8</v>
      </c>
    </row>
    <row r="65" spans="1:7" ht="15.75">
      <c r="A65" s="24"/>
      <c r="B65" s="39" t="s">
        <v>13</v>
      </c>
      <c r="C65" s="45"/>
      <c r="D65" s="45"/>
      <c r="E65" s="56"/>
      <c r="F65" s="56"/>
      <c r="G65" s="56"/>
    </row>
    <row r="66" spans="1:7" ht="15.75">
      <c r="A66" s="24"/>
      <c r="B66" s="44" t="s">
        <v>58</v>
      </c>
      <c r="C66" s="45" t="s">
        <v>39</v>
      </c>
      <c r="D66" s="45" t="s">
        <v>44</v>
      </c>
      <c r="E66" s="58">
        <f>2000/8/1000</f>
        <v>0.25</v>
      </c>
      <c r="F66" s="58"/>
      <c r="G66" s="58">
        <f>E66</f>
        <v>0.25</v>
      </c>
    </row>
    <row r="67" spans="1:7" ht="15.75">
      <c r="A67" s="24"/>
      <c r="B67" s="39" t="s">
        <v>60</v>
      </c>
      <c r="C67" s="45"/>
      <c r="D67" s="45"/>
      <c r="E67" s="56"/>
      <c r="F67" s="56"/>
      <c r="G67" s="56"/>
    </row>
    <row r="68" spans="1:7" ht="39">
      <c r="A68" s="24"/>
      <c r="B68" s="44" t="s">
        <v>75</v>
      </c>
      <c r="C68" s="45" t="s">
        <v>49</v>
      </c>
      <c r="D68" s="45" t="s">
        <v>44</v>
      </c>
      <c r="E68" s="56">
        <v>100</v>
      </c>
      <c r="F68" s="56"/>
      <c r="G68" s="56">
        <v>100</v>
      </c>
    </row>
    <row r="69" spans="1:7" ht="15.75" hidden="1">
      <c r="A69" s="24"/>
      <c r="B69" s="28"/>
      <c r="C69" s="45"/>
      <c r="D69" s="45"/>
      <c r="E69" s="56"/>
      <c r="F69" s="56"/>
      <c r="G69" s="56"/>
    </row>
    <row r="70" spans="1:7" ht="15.75" hidden="1">
      <c r="A70" s="24"/>
      <c r="B70" s="39"/>
      <c r="C70" s="45"/>
      <c r="D70" s="45"/>
      <c r="E70" s="56"/>
      <c r="F70" s="56"/>
      <c r="G70" s="56"/>
    </row>
    <row r="71" spans="1:7" ht="15.75" hidden="1">
      <c r="A71" s="24"/>
      <c r="B71" s="44"/>
      <c r="C71" s="45"/>
      <c r="D71" s="45"/>
      <c r="F71" s="56"/>
      <c r="G71" s="56"/>
    </row>
    <row r="72" spans="1:7" ht="15.75" hidden="1">
      <c r="A72" s="24"/>
      <c r="B72" s="39"/>
      <c r="C72" s="45"/>
      <c r="D72" s="45"/>
      <c r="E72" s="56"/>
      <c r="F72" s="56"/>
      <c r="G72" s="56"/>
    </row>
    <row r="73" spans="1:7" ht="15.75" hidden="1">
      <c r="A73" s="24"/>
      <c r="B73" s="44"/>
      <c r="C73" s="45"/>
      <c r="D73" s="45"/>
      <c r="E73" s="56"/>
      <c r="F73" s="56"/>
      <c r="G73" s="56"/>
    </row>
    <row r="74" spans="1:7" ht="15.75" hidden="1">
      <c r="A74" s="24"/>
      <c r="B74" s="44"/>
      <c r="C74" s="45"/>
      <c r="D74" s="45"/>
      <c r="E74" s="56"/>
      <c r="F74" s="56"/>
      <c r="G74" s="56"/>
    </row>
    <row r="75" spans="1:7" ht="15.75" hidden="1">
      <c r="A75" s="24"/>
      <c r="B75" s="44"/>
      <c r="C75" s="45"/>
      <c r="D75" s="45"/>
      <c r="E75" s="56"/>
      <c r="F75" s="56"/>
      <c r="G75" s="56"/>
    </row>
    <row r="76" spans="1:7" ht="15.75" hidden="1">
      <c r="A76" s="24"/>
      <c r="B76" s="39"/>
      <c r="C76" s="45"/>
      <c r="D76" s="45"/>
      <c r="E76" s="41"/>
      <c r="F76" s="41"/>
      <c r="G76" s="41"/>
    </row>
    <row r="77" spans="1:7" ht="15.75" hidden="1">
      <c r="A77" s="24"/>
      <c r="B77" s="44"/>
      <c r="C77" s="45"/>
      <c r="D77" s="45"/>
      <c r="E77" s="41"/>
      <c r="F77" s="41"/>
      <c r="G77" s="41"/>
    </row>
    <row r="78" spans="1:7" ht="15.75" hidden="1">
      <c r="A78" s="24"/>
      <c r="B78" s="44"/>
      <c r="C78" s="45"/>
      <c r="D78" s="45"/>
      <c r="E78" s="41"/>
      <c r="F78" s="41"/>
      <c r="G78" s="41"/>
    </row>
    <row r="79" spans="1:7" ht="15.75" hidden="1">
      <c r="A79" s="24"/>
      <c r="B79" s="44"/>
      <c r="C79" s="45"/>
      <c r="D79" s="45"/>
      <c r="E79" s="41"/>
      <c r="F79" s="41"/>
      <c r="G79" s="41"/>
    </row>
    <row r="80" spans="1:7" ht="15.75" hidden="1">
      <c r="A80" s="24"/>
      <c r="B80" s="39"/>
      <c r="C80" s="45"/>
      <c r="D80" s="45"/>
      <c r="E80" s="41"/>
      <c r="F80" s="61"/>
      <c r="G80" s="61"/>
    </row>
    <row r="81" spans="1:7" ht="16.5" hidden="1" customHeight="1">
      <c r="A81" s="24"/>
      <c r="B81" s="44"/>
      <c r="C81" s="45"/>
      <c r="D81" s="45"/>
      <c r="E81" s="41"/>
      <c r="F81" s="61"/>
      <c r="G81" s="61"/>
    </row>
    <row r="82" spans="1:7" ht="31.5" hidden="1" customHeight="1">
      <c r="A82" s="24"/>
      <c r="B82" s="39"/>
      <c r="C82" s="45"/>
      <c r="D82" s="45"/>
      <c r="E82" s="41"/>
      <c r="F82" s="61"/>
      <c r="G82" s="61"/>
    </row>
    <row r="83" spans="1:7" ht="16.5" hidden="1" customHeight="1">
      <c r="A83" s="24"/>
      <c r="B83" s="39"/>
      <c r="C83" s="45"/>
      <c r="D83" s="45"/>
      <c r="E83" s="41"/>
      <c r="F83" s="61"/>
      <c r="G83" s="61"/>
    </row>
    <row r="84" spans="1:7" ht="16.5" hidden="1" customHeight="1">
      <c r="A84" s="24"/>
      <c r="B84" s="44"/>
      <c r="C84" s="45"/>
      <c r="D84" s="45"/>
      <c r="E84" s="41"/>
      <c r="F84" s="61"/>
      <c r="G84" s="61"/>
    </row>
    <row r="85" spans="1:7" ht="16.5" hidden="1" customHeight="1">
      <c r="A85" s="24"/>
      <c r="B85" s="39"/>
      <c r="C85" s="45"/>
      <c r="D85" s="45"/>
      <c r="E85" s="41"/>
      <c r="F85" s="61"/>
      <c r="G85" s="61"/>
    </row>
    <row r="86" spans="1:7" ht="16.5" hidden="1" customHeight="1">
      <c r="A86" s="24"/>
      <c r="B86" s="44"/>
      <c r="C86" s="45"/>
      <c r="D86" s="45"/>
      <c r="E86" s="41"/>
      <c r="F86" s="63"/>
      <c r="G86" s="63"/>
    </row>
    <row r="87" spans="1:7" ht="16.5" hidden="1" customHeight="1">
      <c r="A87" s="24"/>
      <c r="B87" s="44"/>
      <c r="C87" s="45"/>
      <c r="D87" s="45"/>
      <c r="E87" s="41"/>
      <c r="F87" s="63"/>
      <c r="G87" s="63"/>
    </row>
    <row r="88" spans="1:7" ht="16.5" hidden="1" customHeight="1">
      <c r="A88" s="24"/>
      <c r="B88" s="39"/>
      <c r="C88" s="45"/>
      <c r="D88" s="45"/>
      <c r="E88" s="41"/>
      <c r="F88" s="63"/>
      <c r="G88" s="63"/>
    </row>
    <row r="89" spans="1:7" ht="16.5" hidden="1" customHeight="1">
      <c r="A89" s="24"/>
      <c r="B89" s="44"/>
      <c r="C89" s="45"/>
      <c r="D89" s="45"/>
      <c r="E89" s="41"/>
      <c r="F89" s="64"/>
      <c r="G89" s="64"/>
    </row>
    <row r="90" spans="1:7" ht="16.5" hidden="1" customHeight="1">
      <c r="A90" s="24"/>
      <c r="B90" s="44"/>
      <c r="C90" s="45"/>
      <c r="D90" s="45"/>
      <c r="E90" s="41"/>
      <c r="F90" s="64"/>
      <c r="G90" s="64"/>
    </row>
    <row r="91" spans="1:7" ht="16.5" hidden="1" customHeight="1">
      <c r="A91" s="24"/>
      <c r="B91" s="39"/>
      <c r="C91" s="45"/>
      <c r="D91" s="45"/>
      <c r="E91" s="41"/>
      <c r="F91" s="63"/>
      <c r="G91" s="63"/>
    </row>
    <row r="92" spans="1:7" ht="16.5" hidden="1" customHeight="1">
      <c r="A92" s="24"/>
      <c r="B92" s="44"/>
      <c r="C92" s="45"/>
      <c r="D92" s="45"/>
      <c r="E92" s="41"/>
      <c r="F92" s="63"/>
      <c r="G92" s="63"/>
    </row>
    <row r="93" spans="1:7" ht="16.5" hidden="1" customHeight="1">
      <c r="A93" s="24"/>
      <c r="B93" s="44"/>
      <c r="C93" s="45"/>
      <c r="D93" s="45"/>
      <c r="E93" s="41"/>
      <c r="F93" s="63"/>
      <c r="G93" s="63"/>
    </row>
    <row r="94" spans="1:7" ht="16.5" hidden="1" customHeight="1">
      <c r="A94" s="24"/>
      <c r="B94" s="44"/>
      <c r="C94" s="45"/>
      <c r="D94" s="45"/>
      <c r="E94" s="41"/>
      <c r="F94" s="61"/>
      <c r="G94" s="61"/>
    </row>
    <row r="95" spans="1:7" ht="15.75" hidden="1">
      <c r="A95" s="24"/>
      <c r="B95" s="44"/>
      <c r="C95" s="45"/>
      <c r="D95" s="45"/>
      <c r="E95" s="41"/>
      <c r="F95" s="61"/>
      <c r="G95" s="61"/>
    </row>
    <row r="96" spans="1:7" ht="34.5" customHeight="1">
      <c r="B96" s="65" t="s">
        <v>14</v>
      </c>
      <c r="C96" s="50" t="s">
        <v>17</v>
      </c>
      <c r="D96" s="50" t="s">
        <v>76</v>
      </c>
      <c r="E96" s="48"/>
    </row>
    <row r="97" spans="2:5" ht="15.75" customHeight="1">
      <c r="B97" s="49" t="s">
        <v>15</v>
      </c>
      <c r="C97" s="50" t="s">
        <v>18</v>
      </c>
      <c r="D97" s="50" t="s">
        <v>19</v>
      </c>
      <c r="E97" s="48"/>
    </row>
    <row r="98" spans="2:5" ht="30" hidden="1" customHeight="1">
      <c r="B98" s="49" t="s">
        <v>16</v>
      </c>
      <c r="C98" s="51"/>
      <c r="D98" s="51"/>
      <c r="E98" s="48"/>
    </row>
    <row r="99" spans="2:5" ht="15.75">
      <c r="B99" s="49" t="s">
        <v>20</v>
      </c>
      <c r="C99" s="52"/>
      <c r="D99" s="52"/>
      <c r="E99" s="48"/>
    </row>
    <row r="100" spans="2:5" ht="15.75" customHeight="1">
      <c r="B100" s="166" t="s">
        <v>72</v>
      </c>
      <c r="C100" s="52" t="s">
        <v>17</v>
      </c>
      <c r="D100" s="52" t="s">
        <v>115</v>
      </c>
      <c r="E100" s="48"/>
    </row>
    <row r="101" spans="2:5" ht="15.75" customHeight="1">
      <c r="B101" s="166"/>
      <c r="C101" s="52" t="s">
        <v>18</v>
      </c>
      <c r="D101" s="52" t="s">
        <v>19</v>
      </c>
      <c r="E101" s="48"/>
    </row>
    <row r="102" spans="2:5" ht="15.75">
      <c r="E102" s="48"/>
    </row>
    <row r="103" spans="2:5">
      <c r="E103" s="51"/>
    </row>
    <row r="104" spans="2:5">
      <c r="E104" s="51"/>
    </row>
    <row r="107" spans="2:5">
      <c r="E107" s="51"/>
    </row>
    <row r="108" spans="2:5">
      <c r="E108" s="51"/>
    </row>
  </sheetData>
  <mergeCells count="9">
    <mergeCell ref="B100:B101"/>
    <mergeCell ref="A4:A6"/>
    <mergeCell ref="A2:N2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scale="84" orientation="landscape" r:id="rId1"/>
  <rowBreaks count="1" manualBreakCount="1">
    <brk id="34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1-7</vt:lpstr>
      <vt:lpstr>8-9</vt:lpstr>
      <vt:lpstr>10</vt:lpstr>
      <vt:lpstr>11</vt:lpstr>
      <vt:lpstr>'10'!Область_печати</vt:lpstr>
      <vt:lpstr>'11'!Область_печати</vt:lpstr>
      <vt:lpstr>'1-7'!Область_печати</vt:lpstr>
      <vt:lpstr>'8-9'!Область_печати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Пользователь Windows</cp:lastModifiedBy>
  <cp:lastPrinted>2020-07-02T12:53:13Z</cp:lastPrinted>
  <dcterms:created xsi:type="dcterms:W3CDTF">2019-01-21T07:38:57Z</dcterms:created>
  <dcterms:modified xsi:type="dcterms:W3CDTF">2020-08-06T07:07:46Z</dcterms:modified>
</cp:coreProperties>
</file>