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'11'!$A$1:$G$41</definedName>
    <definedName name="_xlnm.Print_Area" localSheetId="0">'1-7'!$A$1:$M$32</definedName>
  </definedNames>
  <calcPr calcId="125725"/>
</workbook>
</file>

<file path=xl/calcChain.xml><?xml version="1.0" encoding="utf-8"?>
<calcChain xmlns="http://schemas.openxmlformats.org/spreadsheetml/2006/main">
  <c r="E20" i="3"/>
  <c r="G30" i="5"/>
  <c r="G12"/>
  <c r="G21"/>
  <c r="G20" i="3" l="1"/>
  <c r="C6" i="4" s="1"/>
  <c r="C12" s="1"/>
  <c r="F28" i="5" s="1"/>
  <c r="G28" l="1"/>
  <c r="F32"/>
  <c r="G32" s="1"/>
  <c r="I18" i="3"/>
  <c r="I19"/>
  <c r="I17"/>
  <c r="I20" s="1"/>
  <c r="E19" i="5"/>
  <c r="E23" s="1"/>
  <c r="G23" s="1"/>
  <c r="B6" i="4"/>
  <c r="D6" s="1"/>
  <c r="E10" i="5"/>
  <c r="G19" l="1"/>
  <c r="E14"/>
  <c r="G14" s="1"/>
  <c r="B7" i="4" l="1"/>
  <c r="D7" s="1"/>
  <c r="D12" s="1"/>
  <c r="G10" i="5"/>
  <c r="B12" i="4" l="1"/>
</calcChain>
</file>

<file path=xl/sharedStrings.xml><?xml version="1.0" encoding="utf-8"?>
<sst xmlns="http://schemas.openxmlformats.org/spreadsheetml/2006/main" count="150" uniqueCount="99">
  <si>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</si>
  <si>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</si>
  <si>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</si>
  <si>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</si>
  <si>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</si>
  <si>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</si>
  <si>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</si>
  <si>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</si>
  <si>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</si>
  <si>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</si>
  <si>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</si>
  <si>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</si>
  <si>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</si>
  <si>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</si>
  <si>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</si>
  <si>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</si>
  <si>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</si>
  <si>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</si>
  <si>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</si>
  <si>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</si>
  <si>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</si>
  <si>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Всього</t>
  </si>
  <si>
    <t>№ п/п</t>
  </si>
  <si>
    <t>якості</t>
  </si>
  <si>
    <t>%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</si>
  <si>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</si>
  <si>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</si>
  <si>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</si>
  <si>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</si>
  <si>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</si>
  <si>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Утримання зовнішнього освітлення</t>
  </si>
  <si>
    <t>Підмітання території, покіс трави ручними газонокосарками (послуги з прибирання та підмітання вулиць)</t>
  </si>
  <si>
    <t>Навантаження та вивезення сміття, очищення урн від сміття (утилізація сміття та поводження зі сміттям)</t>
  </si>
  <si>
    <t>Очистка тротуарів від снігу механізованим способом (послуги з прибирання снігу)</t>
  </si>
  <si>
    <t>Очистка тротуарів від льоду механізованим способом, посипання піщано-сольовою сумішшю (послуги з прибирання льоду)</t>
  </si>
  <si>
    <t>м2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</si>
  <si>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</si>
  <si>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</si>
  <si>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</si>
  <si>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</si>
  <si>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  0200000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</si>
  <si>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</si>
  <si>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</si>
  <si>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</si>
  <si>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</si>
  <si>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</si>
  <si>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</si>
  <si>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</si>
  <si>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</si>
  <si>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</si>
  <si>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</si>
  <si>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</si>
  <si>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</si>
  <si>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</si>
  <si>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</si>
  <si>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</si>
  <si>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</si>
  <si>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</si>
  <si>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</si>
  <si>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</si>
  <si>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</si>
  <si>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</si>
  <si>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</si>
  <si>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19.12.2019 р.,   Програма по обслуговуванню "Першої громадської вбиральні" в місті Первомайський на 2019-2020 роки Рішення 53 сесії 7 скликання Первомайської міської ради № 1090-53/7 від 20.12.2018 р. "Про затвердження Програми по обслуговуванню "Першої громадської вбиральні" в м. Первомайський на 2019-2020 роки"</t>
    </r>
  </si>
  <si>
    <t xml:space="preserve">Програма економічного і соціального розвитку м.Первомайський на 2020 рік.  </t>
  </si>
  <si>
    <t>2.</t>
  </si>
  <si>
    <t>3.</t>
  </si>
  <si>
    <t>0217461</t>
  </si>
  <si>
    <t>7461</t>
  </si>
  <si>
    <t>0456</t>
  </si>
  <si>
    <t xml:space="preserve">Утримання та розвиток автомобільних доріг та дорожньої </t>
  </si>
  <si>
    <t>інфраструктури за рахунок коштів місцевого бюджету</t>
  </si>
  <si>
    <t>Мета бюджетної програми:  Покращення стану автомобільних доріг та дорожньої інфрастуктури</t>
  </si>
  <si>
    <t>Забезпечення утримання об'єктів транспортної інфраструктури</t>
  </si>
  <si>
    <t>Забезпечення утримання об'єктів транспортної інфрастуктури</t>
  </si>
  <si>
    <t>Завдання 1. Забезпечення утримання об'єктів транспортної інфраструктури</t>
  </si>
  <si>
    <t xml:space="preserve">Обсяг видатків </t>
  </si>
  <si>
    <t>Площа об'єктів транспортної інфраструктури, яка підлягає утриманню</t>
  </si>
  <si>
    <t>План на 2020 р.</t>
  </si>
  <si>
    <t>розрахунок співідношення обсягу видатків до показника продукту</t>
  </si>
  <si>
    <t>Підвищення рівня безпеки мешканців міста та покращення рівня благоустрою міста</t>
  </si>
  <si>
    <t>Виконання поточного ремонту асфальтобетонного покриття доріг по вулицях</t>
  </si>
  <si>
    <t>Завдання 4. Виконання поточного ремонту асфальтобетонного покриття доріг по вулицях</t>
  </si>
  <si>
    <t>кошторис</t>
  </si>
  <si>
    <t xml:space="preserve">Площа об'єктів, яка підлягає виконання поточного ремонту асфальтобетонного покриття </t>
  </si>
  <si>
    <t>Середня вартість 1 м2 поточного ремонту асфальтобетонного покриття</t>
  </si>
  <si>
    <t>Питома вага площі об'єктів поточного ремонту асфальтобетонного покриття, яка підлягає утриманню, до площі, що потребує утримання</t>
  </si>
  <si>
    <t>М. БАКШЕЄВ</t>
  </si>
  <si>
    <t>А. КОРЄНЄВА</t>
  </si>
  <si>
    <t>Питома вага площі об'єктів транспортної інфраструктури, яка підлягає утриманню, до площі, що потребує утримання</t>
  </si>
  <si>
    <r>
      <t>Середня вартість утримання 1 м</t>
    </r>
    <r>
      <rPr>
        <sz val="12"/>
        <color theme="1"/>
        <rFont val="Times New Roman"/>
        <family val="1"/>
        <charset val="204"/>
      </rPr>
      <t>2</t>
    </r>
  </si>
  <si>
    <t xml:space="preserve">Проходження експертизи та технічний нагляд по проекту "Капітальний ремонт покриття проспекту 40 років Перемоги" </t>
  </si>
  <si>
    <t>Завдання 5. Проходження експертизи та технічний нагляд по проекту "Капітальний ремонт покриття проспекту 40 років Перемоги м. Первомайський"</t>
  </si>
  <si>
    <t>Кількість робіт</t>
  </si>
  <si>
    <t>Од</t>
  </si>
  <si>
    <t>Середня вартість 1 роботи</t>
  </si>
  <si>
    <t>Питома вага робіт, що планується виконати до тих, що потребують виконання</t>
  </si>
  <si>
    <t>Обсяг бюджетних призначень / бюджетних асигнувань –2 754 900,0 гривень, у тому числі загального фонду – 2 699 900,0 гривень та спеціального фонду – 55 000,0 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</si>
  <si>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06.08.2020р. № 131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</si>
</sst>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2" fillId="2" borderId="0" xfId="0" applyFont="1" applyFill="1"/>
    <xf numFmtId="0" fontId="1" fillId="2" borderId="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/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49" fontId="10" fillId="0" borderId="1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/>
    <xf numFmtId="165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center" wrapText="1"/>
    </xf>
    <xf numFmtId="49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/>
    <xf numFmtId="49" fontId="11" fillId="0" borderId="16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49" fontId="10" fillId="2" borderId="16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Normal="100" workbookViewId="0">
      <selection activeCell="U19" sqref="U19"/>
    </sheetView>
  </sheetViews>
  <sheetFormatPr defaultRowHeight="18.75"/>
  <cols>
    <col min="1" max="1" width="5.140625" style="31" customWidth="1"/>
    <col min="2" max="2" width="17.28515625" style="31" customWidth="1"/>
    <col min="3" max="3" width="20.7109375" style="31" customWidth="1"/>
    <col min="4" max="4" width="16.140625" style="31" customWidth="1"/>
    <col min="5" max="5" width="14.42578125" style="31" customWidth="1"/>
    <col min="6" max="6" width="20.140625" style="31" customWidth="1"/>
    <col min="7" max="7" width="19.42578125" style="31" customWidth="1"/>
    <col min="8" max="8" width="21.7109375" style="31" customWidth="1"/>
    <col min="9" max="9" width="14.28515625" style="31" customWidth="1"/>
    <col min="10" max="16384" width="9.140625" style="31"/>
  </cols>
  <sheetData>
    <row r="1" spans="1:12">
      <c r="A1" s="30"/>
      <c r="B1" s="30"/>
      <c r="C1" s="30"/>
      <c r="D1" s="30"/>
      <c r="E1" s="30"/>
      <c r="F1" s="97"/>
      <c r="G1" s="98"/>
      <c r="H1" s="81" t="s">
        <v>36</v>
      </c>
      <c r="I1" s="81"/>
      <c r="J1" s="81"/>
      <c r="K1" s="81"/>
      <c r="L1" s="81"/>
    </row>
    <row r="2" spans="1:12">
      <c r="A2" s="30"/>
      <c r="B2" s="30"/>
      <c r="C2" s="30"/>
      <c r="D2" s="30"/>
      <c r="E2" s="30"/>
      <c r="F2" s="98"/>
      <c r="G2" s="98"/>
      <c r="H2" s="81"/>
      <c r="I2" s="81"/>
      <c r="J2" s="81"/>
      <c r="K2" s="81"/>
      <c r="L2" s="81"/>
    </row>
    <row r="3" spans="1:12">
      <c r="A3" s="30"/>
      <c r="B3" s="30"/>
      <c r="C3" s="30"/>
      <c r="D3" s="30"/>
      <c r="E3" s="30"/>
      <c r="F3" s="98"/>
      <c r="G3" s="98"/>
      <c r="H3" s="81"/>
      <c r="I3" s="81"/>
      <c r="J3" s="81"/>
      <c r="K3" s="81"/>
      <c r="L3" s="81"/>
    </row>
    <row r="4" spans="1:12">
      <c r="A4" s="32"/>
      <c r="B4" s="30"/>
      <c r="C4" s="30"/>
      <c r="D4" s="30"/>
      <c r="E4" s="33"/>
      <c r="F4" s="34"/>
      <c r="G4" s="99" t="s">
        <v>98</v>
      </c>
      <c r="H4" s="81"/>
      <c r="I4" s="81"/>
      <c r="J4" s="81"/>
      <c r="K4" s="81"/>
      <c r="L4" s="81"/>
    </row>
    <row r="5" spans="1:12">
      <c r="A5" s="32"/>
      <c r="B5" s="30"/>
      <c r="C5" s="30"/>
      <c r="D5" s="30"/>
      <c r="E5" s="35"/>
      <c r="F5" s="35"/>
      <c r="G5" s="81"/>
      <c r="H5" s="81"/>
      <c r="I5" s="81"/>
      <c r="J5" s="81"/>
      <c r="K5" s="81"/>
      <c r="L5" s="81"/>
    </row>
    <row r="6" spans="1:12" hidden="1">
      <c r="A6" s="32"/>
      <c r="B6" s="32"/>
      <c r="C6" s="30"/>
      <c r="D6" s="30"/>
      <c r="E6" s="36"/>
      <c r="F6" s="36"/>
      <c r="G6" s="81"/>
      <c r="H6" s="81"/>
      <c r="I6" s="81"/>
      <c r="J6" s="81"/>
      <c r="K6" s="81"/>
      <c r="L6" s="81"/>
    </row>
    <row r="7" spans="1:12" hidden="1">
      <c r="A7" s="32"/>
      <c r="B7" s="30"/>
      <c r="C7" s="30"/>
      <c r="D7" s="30"/>
      <c r="E7" s="37"/>
      <c r="F7" s="37"/>
      <c r="G7" s="81"/>
      <c r="H7" s="81"/>
      <c r="I7" s="81"/>
      <c r="J7" s="81"/>
      <c r="K7" s="81"/>
      <c r="L7" s="81"/>
    </row>
    <row r="8" spans="1:12" ht="24" hidden="1" customHeight="1">
      <c r="A8" s="32"/>
      <c r="B8" s="32"/>
      <c r="C8" s="30"/>
      <c r="D8" s="30"/>
      <c r="E8" s="36"/>
      <c r="F8" s="36"/>
      <c r="G8" s="81"/>
      <c r="H8" s="81"/>
      <c r="I8" s="81"/>
      <c r="J8" s="81"/>
      <c r="K8" s="81"/>
      <c r="L8" s="81"/>
    </row>
    <row r="9" spans="1:12">
      <c r="A9" s="32"/>
      <c r="B9" s="30"/>
      <c r="C9" s="30"/>
      <c r="D9" s="30"/>
      <c r="E9" s="100"/>
      <c r="F9" s="100"/>
      <c r="G9" s="100"/>
    </row>
    <row r="10" spans="1:12" hidden="1">
      <c r="A10" s="32"/>
      <c r="B10" s="30"/>
      <c r="C10" s="30"/>
      <c r="D10" s="30"/>
      <c r="E10" s="89"/>
      <c r="F10" s="89"/>
      <c r="G10" s="89"/>
    </row>
    <row r="11" spans="1:12" hidden="1">
      <c r="A11" s="30"/>
      <c r="B11" s="30"/>
      <c r="C11" s="30"/>
      <c r="D11" s="30"/>
      <c r="E11" s="30"/>
      <c r="F11" s="30"/>
      <c r="G11" s="30"/>
    </row>
    <row r="12" spans="1:12" hidden="1">
      <c r="A12" s="30"/>
      <c r="B12" s="30"/>
      <c r="C12" s="30"/>
      <c r="D12" s="30"/>
      <c r="E12" s="30"/>
      <c r="F12" s="30"/>
      <c r="G12" s="30"/>
    </row>
    <row r="13" spans="1:12">
      <c r="A13" s="101" t="s">
        <v>37</v>
      </c>
      <c r="B13" s="101"/>
      <c r="C13" s="101"/>
      <c r="D13" s="101"/>
      <c r="E13" s="101"/>
      <c r="F13" s="101"/>
      <c r="G13" s="101"/>
      <c r="H13" s="82"/>
      <c r="I13" s="82"/>
      <c r="J13" s="82"/>
      <c r="K13" s="82"/>
      <c r="L13" s="82"/>
    </row>
    <row r="14" spans="1:12">
      <c r="A14" s="101" t="s">
        <v>38</v>
      </c>
      <c r="B14" s="101"/>
      <c r="C14" s="101"/>
      <c r="D14" s="101"/>
      <c r="E14" s="101"/>
      <c r="F14" s="101"/>
      <c r="G14" s="101"/>
      <c r="H14" s="82"/>
      <c r="I14" s="82"/>
      <c r="J14" s="82"/>
      <c r="K14" s="82"/>
      <c r="L14" s="82"/>
    </row>
    <row r="15" spans="1:12">
      <c r="A15" s="30"/>
      <c r="B15" s="30"/>
      <c r="C15" s="30"/>
      <c r="D15" s="30"/>
      <c r="E15" s="30"/>
      <c r="F15" s="30"/>
      <c r="G15" s="30"/>
      <c r="J15" s="38"/>
      <c r="K15" s="38"/>
      <c r="L15" s="38"/>
    </row>
    <row r="16" spans="1:12">
      <c r="A16" s="39" t="s">
        <v>39</v>
      </c>
      <c r="B16" s="102" t="s">
        <v>40</v>
      </c>
      <c r="C16" s="102"/>
      <c r="D16" s="103" t="s">
        <v>41</v>
      </c>
      <c r="E16" s="103"/>
      <c r="F16" s="104"/>
      <c r="G16" s="104"/>
      <c r="H16" s="104"/>
      <c r="I16" s="104"/>
      <c r="J16" s="105" t="s">
        <v>42</v>
      </c>
      <c r="K16" s="105"/>
      <c r="L16" s="105"/>
    </row>
    <row r="17" spans="1:14" ht="22.5" customHeight="1">
      <c r="A17" s="85" t="s">
        <v>43</v>
      </c>
      <c r="B17" s="85"/>
      <c r="C17" s="85"/>
      <c r="D17" s="85" t="s">
        <v>44</v>
      </c>
      <c r="E17" s="85"/>
      <c r="F17" s="106"/>
      <c r="G17" s="86"/>
      <c r="H17" s="86"/>
      <c r="I17" s="86"/>
      <c r="J17" s="85" t="s">
        <v>45</v>
      </c>
      <c r="K17" s="85"/>
      <c r="L17" s="85"/>
    </row>
    <row r="18" spans="1:14">
      <c r="A18" s="40" t="s">
        <v>46</v>
      </c>
      <c r="B18" s="107" t="s">
        <v>47</v>
      </c>
      <c r="C18" s="107"/>
      <c r="D18" s="78" t="s">
        <v>41</v>
      </c>
      <c r="E18" s="79"/>
      <c r="F18" s="79"/>
      <c r="G18" s="79"/>
      <c r="H18" s="79"/>
      <c r="I18" s="79"/>
      <c r="J18" s="80" t="s">
        <v>42</v>
      </c>
      <c r="K18" s="80"/>
      <c r="L18" s="80"/>
    </row>
    <row r="19" spans="1:14" ht="25.5" customHeight="1">
      <c r="A19" s="85" t="s">
        <v>48</v>
      </c>
      <c r="B19" s="85"/>
      <c r="C19" s="85"/>
      <c r="D19" s="85" t="s">
        <v>49</v>
      </c>
      <c r="E19" s="85"/>
      <c r="F19" s="86"/>
      <c r="G19" s="86"/>
      <c r="H19" s="86"/>
      <c r="I19" s="86"/>
      <c r="J19" s="87" t="s">
        <v>45</v>
      </c>
      <c r="K19" s="87"/>
      <c r="L19" s="87"/>
    </row>
    <row r="20" spans="1:14" ht="21.75" customHeight="1">
      <c r="A20" s="41" t="s">
        <v>50</v>
      </c>
      <c r="B20" s="42" t="s">
        <v>67</v>
      </c>
      <c r="C20" s="42" t="s">
        <v>68</v>
      </c>
      <c r="D20" s="42" t="s">
        <v>69</v>
      </c>
      <c r="E20" s="83" t="s">
        <v>70</v>
      </c>
      <c r="F20" s="83"/>
      <c r="G20" s="83"/>
      <c r="H20" s="83"/>
      <c r="I20" s="83"/>
      <c r="J20" s="84">
        <v>20206100000</v>
      </c>
      <c r="K20" s="84"/>
      <c r="L20" s="84"/>
    </row>
    <row r="21" spans="1:14" ht="21.75" customHeight="1">
      <c r="A21" s="41"/>
      <c r="B21" s="61"/>
      <c r="C21" s="61"/>
      <c r="D21" s="61"/>
      <c r="E21" s="96" t="s">
        <v>71</v>
      </c>
      <c r="F21" s="96"/>
      <c r="G21" s="96"/>
      <c r="H21" s="96"/>
      <c r="I21" s="96"/>
      <c r="J21" s="62"/>
      <c r="K21" s="62"/>
      <c r="L21" s="62"/>
    </row>
    <row r="22" spans="1:14" ht="49.5" customHeight="1">
      <c r="A22" s="30"/>
      <c r="B22" s="29" t="s">
        <v>48</v>
      </c>
      <c r="C22" s="51" t="s">
        <v>51</v>
      </c>
      <c r="D22" s="51" t="s">
        <v>52</v>
      </c>
      <c r="E22" s="85" t="s">
        <v>53</v>
      </c>
      <c r="F22" s="85"/>
      <c r="G22" s="86"/>
      <c r="H22" s="86"/>
      <c r="I22" s="86"/>
      <c r="J22" s="87" t="s">
        <v>54</v>
      </c>
      <c r="K22" s="88"/>
      <c r="L22" s="88"/>
    </row>
    <row r="23" spans="1:14" ht="38.25" customHeight="1">
      <c r="A23" s="43" t="s">
        <v>55</v>
      </c>
      <c r="B23" s="89" t="s">
        <v>97</v>
      </c>
      <c r="C23" s="89"/>
      <c r="D23" s="89"/>
      <c r="E23" s="89"/>
      <c r="F23" s="89"/>
      <c r="G23" s="89"/>
      <c r="H23" s="82"/>
      <c r="I23" s="82"/>
      <c r="J23" s="82"/>
      <c r="K23" s="82"/>
      <c r="L23" s="82"/>
      <c r="M23" s="82"/>
    </row>
    <row r="24" spans="1:14" ht="54" customHeight="1">
      <c r="A24" s="43" t="s">
        <v>56</v>
      </c>
      <c r="B24" s="89" t="s">
        <v>63</v>
      </c>
      <c r="C24" s="89"/>
      <c r="D24" s="89"/>
      <c r="E24" s="89"/>
      <c r="F24" s="89"/>
      <c r="G24" s="89"/>
      <c r="H24" s="82"/>
      <c r="I24" s="82"/>
      <c r="J24" s="82"/>
      <c r="K24" s="82"/>
      <c r="L24" s="82"/>
      <c r="M24" s="90"/>
    </row>
    <row r="25" spans="1:14">
      <c r="A25" s="43" t="s">
        <v>57</v>
      </c>
      <c r="B25" s="89" t="s">
        <v>58</v>
      </c>
      <c r="C25" s="89"/>
      <c r="D25" s="89"/>
      <c r="E25" s="89"/>
      <c r="F25" s="89"/>
      <c r="G25" s="89"/>
    </row>
    <row r="26" spans="1:14">
      <c r="A26" s="44"/>
      <c r="B26" s="30"/>
      <c r="C26" s="30"/>
      <c r="D26" s="30"/>
      <c r="E26" s="30"/>
      <c r="F26" s="30"/>
      <c r="G26" s="30"/>
    </row>
    <row r="27" spans="1:14">
      <c r="A27" s="45" t="s">
        <v>59</v>
      </c>
      <c r="B27" s="91" t="s">
        <v>60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34"/>
    </row>
    <row r="28" spans="1:14" ht="36.75" customHeight="1">
      <c r="A28" s="45" t="s">
        <v>61</v>
      </c>
      <c r="B28" s="93" t="s">
        <v>80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46"/>
    </row>
    <row r="29" spans="1:14" hidden="1">
      <c r="A29" s="47"/>
      <c r="B29" s="95"/>
      <c r="C29" s="95"/>
      <c r="D29" s="95"/>
      <c r="E29" s="95"/>
      <c r="F29" s="95"/>
      <c r="G29" s="95"/>
    </row>
    <row r="30" spans="1:14" hidden="1">
      <c r="A30" s="47"/>
      <c r="B30" s="91"/>
      <c r="C30" s="91"/>
      <c r="D30" s="91"/>
      <c r="E30" s="91"/>
      <c r="F30" s="91"/>
      <c r="G30" s="91"/>
    </row>
    <row r="31" spans="1:14">
      <c r="A31" s="44"/>
      <c r="B31" s="30"/>
      <c r="C31" s="30"/>
      <c r="D31" s="30"/>
      <c r="E31" s="30"/>
      <c r="F31" s="30"/>
      <c r="G31" s="30"/>
    </row>
    <row r="32" spans="1:14" ht="15.75" customHeight="1">
      <c r="A32" s="48" t="s">
        <v>62</v>
      </c>
      <c r="B32" s="81" t="s">
        <v>72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</sheetData>
  <mergeCells count="32">
    <mergeCell ref="E21:I21"/>
    <mergeCell ref="J19:L19"/>
    <mergeCell ref="F1:G3"/>
    <mergeCell ref="H1:L3"/>
    <mergeCell ref="G4:L8"/>
    <mergeCell ref="E9:G9"/>
    <mergeCell ref="E10:G10"/>
    <mergeCell ref="A13:L13"/>
    <mergeCell ref="A14:L14"/>
    <mergeCell ref="B16:C16"/>
    <mergeCell ref="D16:I16"/>
    <mergeCell ref="J16:L16"/>
    <mergeCell ref="A17:C17"/>
    <mergeCell ref="D17:I17"/>
    <mergeCell ref="J17:L17"/>
    <mergeCell ref="B18:C18"/>
    <mergeCell ref="D18:I18"/>
    <mergeCell ref="J18:L18"/>
    <mergeCell ref="B32:N32"/>
    <mergeCell ref="E20:I20"/>
    <mergeCell ref="J20:L20"/>
    <mergeCell ref="E22:I22"/>
    <mergeCell ref="J22:L22"/>
    <mergeCell ref="B23:M23"/>
    <mergeCell ref="B24:M24"/>
    <mergeCell ref="B25:G25"/>
    <mergeCell ref="B27:M27"/>
    <mergeCell ref="B28:M28"/>
    <mergeCell ref="B29:G29"/>
    <mergeCell ref="B30:G30"/>
    <mergeCell ref="A19:C19"/>
    <mergeCell ref="D19:I19"/>
  </mergeCells>
  <pageMargins left="0.7" right="0.7" top="0.75" bottom="0.75" header="0.3" footer="0.3"/>
  <pageSetup paperSize="9" scale="7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topLeftCell="A4" zoomScaleNormal="100" workbookViewId="0">
      <selection activeCell="E21" sqref="E21:F21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35.140625" style="3" customWidth="1"/>
    <col min="5" max="5" width="9.140625" style="3"/>
    <col min="6" max="6" width="9" style="3" customWidth="1"/>
    <col min="7" max="7" width="9.140625" style="3"/>
    <col min="8" max="8" width="11.42578125" style="3" customWidth="1"/>
    <col min="9" max="9" width="7.7109375" style="3" customWidth="1"/>
    <col min="10" max="10" width="5.7109375" style="3" customWidth="1"/>
    <col min="11" max="16384" width="9.140625" style="3"/>
  </cols>
  <sheetData>
    <row r="2" spans="1:13" ht="15.75" customHeight="1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4" spans="1:13" ht="15.75" customHeight="1">
      <c r="A4" s="123" t="s">
        <v>0</v>
      </c>
      <c r="B4" s="124"/>
      <c r="C4" s="128" t="s">
        <v>1</v>
      </c>
      <c r="D4" s="128"/>
      <c r="E4" s="128"/>
      <c r="F4" s="128"/>
      <c r="G4" s="128"/>
      <c r="H4" s="128"/>
      <c r="I4" s="128"/>
      <c r="J4" s="128"/>
      <c r="K4" s="109"/>
      <c r="L4" s="109"/>
      <c r="M4" s="109"/>
    </row>
    <row r="5" spans="1:13" ht="23.25" customHeight="1">
      <c r="A5" s="110">
        <v>1</v>
      </c>
      <c r="B5" s="111"/>
      <c r="C5" s="123" t="s">
        <v>73</v>
      </c>
      <c r="D5" s="125"/>
      <c r="E5" s="125"/>
      <c r="F5" s="125"/>
      <c r="G5" s="125"/>
      <c r="H5" s="125"/>
      <c r="I5" s="125"/>
      <c r="J5" s="125"/>
      <c r="K5" s="126"/>
      <c r="L5" s="126"/>
      <c r="M5" s="127"/>
    </row>
    <row r="6" spans="1:13" ht="21" hidden="1" customHeight="1">
      <c r="A6" s="110">
        <v>2</v>
      </c>
      <c r="B6" s="111"/>
      <c r="C6" s="108" t="s">
        <v>30</v>
      </c>
      <c r="D6" s="108"/>
      <c r="E6" s="108"/>
      <c r="F6" s="108"/>
      <c r="G6" s="108"/>
      <c r="H6" s="108"/>
      <c r="I6" s="108"/>
      <c r="J6" s="108"/>
      <c r="K6" s="109"/>
      <c r="L6" s="109"/>
      <c r="M6" s="109"/>
    </row>
    <row r="7" spans="1:13" ht="21.75" hidden="1" customHeight="1">
      <c r="A7" s="110">
        <v>3</v>
      </c>
      <c r="B7" s="111"/>
      <c r="C7" s="108" t="s">
        <v>31</v>
      </c>
      <c r="D7" s="108"/>
      <c r="E7" s="108"/>
      <c r="F7" s="108"/>
      <c r="G7" s="108"/>
      <c r="H7" s="108"/>
      <c r="I7" s="108"/>
      <c r="J7" s="108"/>
      <c r="K7" s="109"/>
      <c r="L7" s="109"/>
      <c r="M7" s="109"/>
    </row>
    <row r="8" spans="1:13" ht="23.25" hidden="1" customHeight="1">
      <c r="A8" s="110">
        <v>4</v>
      </c>
      <c r="B8" s="111"/>
      <c r="C8" s="108" t="s">
        <v>32</v>
      </c>
      <c r="D8" s="108"/>
      <c r="E8" s="108"/>
      <c r="F8" s="108"/>
      <c r="G8" s="108"/>
      <c r="H8" s="108"/>
      <c r="I8" s="108"/>
      <c r="J8" s="108"/>
      <c r="K8" s="109"/>
      <c r="L8" s="109"/>
      <c r="M8" s="109"/>
    </row>
    <row r="9" spans="1:13" ht="20.25" hidden="1" customHeight="1">
      <c r="A9" s="110">
        <v>5</v>
      </c>
      <c r="B9" s="111"/>
      <c r="C9" s="108" t="s">
        <v>33</v>
      </c>
      <c r="D9" s="108"/>
      <c r="E9" s="108"/>
      <c r="F9" s="108"/>
      <c r="G9" s="108"/>
      <c r="H9" s="108"/>
      <c r="I9" s="108"/>
      <c r="J9" s="108"/>
      <c r="K9" s="109"/>
      <c r="L9" s="109"/>
      <c r="M9" s="109"/>
    </row>
    <row r="10" spans="1:13" ht="13.5" hidden="1" customHeight="1">
      <c r="A10" s="110">
        <v>6</v>
      </c>
      <c r="B10" s="111"/>
      <c r="C10" s="108" t="s">
        <v>34</v>
      </c>
      <c r="D10" s="108"/>
      <c r="E10" s="108"/>
      <c r="F10" s="108"/>
      <c r="G10" s="108"/>
      <c r="H10" s="108"/>
      <c r="I10" s="108"/>
      <c r="J10" s="108"/>
      <c r="K10" s="109"/>
      <c r="L10" s="109"/>
      <c r="M10" s="109"/>
    </row>
    <row r="11" spans="1:13" ht="9.75" hidden="1" customHeight="1">
      <c r="A11" s="110">
        <v>1</v>
      </c>
      <c r="B11" s="111"/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</row>
    <row r="13" spans="1:13" ht="29.25" customHeight="1">
      <c r="A13" s="122" t="s">
        <v>26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5" spans="1:13" ht="41.25" customHeight="1">
      <c r="A15" s="116" t="s">
        <v>0</v>
      </c>
      <c r="B15" s="117"/>
      <c r="C15" s="116" t="s">
        <v>5</v>
      </c>
      <c r="D15" s="117"/>
      <c r="E15" s="116" t="s">
        <v>2</v>
      </c>
      <c r="F15" s="117"/>
      <c r="G15" s="116" t="s">
        <v>3</v>
      </c>
      <c r="H15" s="117"/>
      <c r="I15" s="112" t="s">
        <v>4</v>
      </c>
      <c r="J15" s="113"/>
    </row>
    <row r="16" spans="1:13">
      <c r="A16" s="116">
        <v>1</v>
      </c>
      <c r="B16" s="117"/>
      <c r="C16" s="116">
        <v>2</v>
      </c>
      <c r="D16" s="117"/>
      <c r="E16" s="116">
        <v>3</v>
      </c>
      <c r="F16" s="117"/>
      <c r="G16" s="116">
        <v>4</v>
      </c>
      <c r="H16" s="117"/>
      <c r="I16" s="112">
        <v>6</v>
      </c>
      <c r="J16" s="113"/>
    </row>
    <row r="17" spans="1:10" ht="33.75" customHeight="1">
      <c r="A17" s="116">
        <v>1</v>
      </c>
      <c r="B17" s="117"/>
      <c r="C17" s="120" t="s">
        <v>74</v>
      </c>
      <c r="D17" s="121"/>
      <c r="E17" s="118">
        <v>199900</v>
      </c>
      <c r="F17" s="119"/>
      <c r="G17" s="118">
        <v>0</v>
      </c>
      <c r="H17" s="119"/>
      <c r="I17" s="114">
        <f>E17+G17</f>
        <v>199900</v>
      </c>
      <c r="J17" s="115"/>
    </row>
    <row r="18" spans="1:10" ht="50.25" customHeight="1">
      <c r="A18" s="116">
        <v>4</v>
      </c>
      <c r="B18" s="117"/>
      <c r="C18" s="120" t="s">
        <v>81</v>
      </c>
      <c r="D18" s="121"/>
      <c r="E18" s="118">
        <v>2500000</v>
      </c>
      <c r="F18" s="119"/>
      <c r="G18" s="118">
        <v>0</v>
      </c>
      <c r="H18" s="119"/>
      <c r="I18" s="114">
        <f t="shared" ref="I18:I19" si="0">E18+G18</f>
        <v>2500000</v>
      </c>
      <c r="J18" s="115"/>
    </row>
    <row r="19" spans="1:10" ht="50.25" customHeight="1">
      <c r="A19" s="116">
        <v>5</v>
      </c>
      <c r="B19" s="117"/>
      <c r="C19" s="120" t="s">
        <v>91</v>
      </c>
      <c r="D19" s="121"/>
      <c r="E19" s="118">
        <v>0</v>
      </c>
      <c r="F19" s="119"/>
      <c r="G19" s="118">
        <v>55000</v>
      </c>
      <c r="H19" s="119"/>
      <c r="I19" s="114">
        <f t="shared" si="0"/>
        <v>55000</v>
      </c>
      <c r="J19" s="115"/>
    </row>
    <row r="20" spans="1:10">
      <c r="A20" s="130"/>
      <c r="B20" s="131"/>
      <c r="C20" s="130" t="s">
        <v>21</v>
      </c>
      <c r="D20" s="131"/>
      <c r="E20" s="132">
        <f>SUM(E17:F19)</f>
        <v>2699900</v>
      </c>
      <c r="F20" s="133"/>
      <c r="G20" s="132">
        <f t="shared" ref="G20" si="1">SUM(G17:H19)</f>
        <v>55000</v>
      </c>
      <c r="H20" s="133"/>
      <c r="I20" s="132">
        <f t="shared" ref="I20" si="2">SUM(I17:J19)</f>
        <v>2754900</v>
      </c>
      <c r="J20" s="133"/>
    </row>
    <row r="21" spans="1:10">
      <c r="A21" s="134"/>
      <c r="B21" s="134"/>
      <c r="C21" s="134"/>
      <c r="D21" s="134"/>
      <c r="E21" s="129"/>
      <c r="F21" s="129"/>
      <c r="G21" s="129"/>
      <c r="H21" s="129"/>
      <c r="I21" s="129"/>
      <c r="J21" s="129"/>
    </row>
  </sheetData>
  <mergeCells count="53">
    <mergeCell ref="A19:B19"/>
    <mergeCell ref="C19:D19"/>
    <mergeCell ref="E19:F19"/>
    <mergeCell ref="G19:H19"/>
    <mergeCell ref="I19:J19"/>
    <mergeCell ref="I18:J18"/>
    <mergeCell ref="E18:F18"/>
    <mergeCell ref="G18:H18"/>
    <mergeCell ref="A15:B15"/>
    <mergeCell ref="A18:B18"/>
    <mergeCell ref="C18:D18"/>
    <mergeCell ref="I21:J21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A2:K2"/>
    <mergeCell ref="A4:B4"/>
    <mergeCell ref="A5:B5"/>
    <mergeCell ref="A13:J13"/>
    <mergeCell ref="C15:D15"/>
    <mergeCell ref="C5:M5"/>
    <mergeCell ref="C4:M4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A11:B11"/>
    <mergeCell ref="C11:M11"/>
    <mergeCell ref="I16:J16"/>
    <mergeCell ref="I17:J17"/>
    <mergeCell ref="I15:J15"/>
    <mergeCell ref="G15:H15"/>
    <mergeCell ref="E15:F15"/>
    <mergeCell ref="G16:H16"/>
    <mergeCell ref="G17:H17"/>
    <mergeCell ref="C16:D16"/>
    <mergeCell ref="C17:D17"/>
    <mergeCell ref="A17:B17"/>
    <mergeCell ref="A16:B16"/>
    <mergeCell ref="E16:F16"/>
    <mergeCell ref="E17:F17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C6" sqref="C6"/>
    </sheetView>
  </sheetViews>
  <sheetFormatPr defaultRowHeight="15"/>
  <cols>
    <col min="1" max="1" width="62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>
      <c r="A3" s="138" t="s">
        <v>6</v>
      </c>
      <c r="B3" s="138"/>
      <c r="C3" s="138"/>
      <c r="D3" s="138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5">
        <v>2</v>
      </c>
      <c r="C5" s="5">
        <v>3</v>
      </c>
      <c r="D5" s="5">
        <v>4</v>
      </c>
    </row>
    <row r="6" spans="1:14" ht="51.75" customHeight="1">
      <c r="A6" s="52" t="s">
        <v>64</v>
      </c>
      <c r="B6" s="26">
        <f>SUM('8-9'!E20:F20)</f>
        <v>2699900</v>
      </c>
      <c r="C6" s="68">
        <f>SUM('8-9'!F20:G20)</f>
        <v>55000</v>
      </c>
      <c r="D6" s="26">
        <f>B6+C6</f>
        <v>2754900</v>
      </c>
    </row>
    <row r="7" spans="1:14" ht="0.75" customHeight="1">
      <c r="A7" s="49" t="s">
        <v>64</v>
      </c>
      <c r="B7" s="26">
        <f>SUM('8-9'!E20:F20)-'10'!B6</f>
        <v>0</v>
      </c>
      <c r="C7" s="27"/>
      <c r="D7" s="26">
        <f>B7</f>
        <v>0</v>
      </c>
    </row>
    <row r="8" spans="1:14" ht="1.5" hidden="1" customHeight="1">
      <c r="A8" s="8"/>
      <c r="B8" s="26"/>
      <c r="C8" s="27"/>
      <c r="D8" s="27"/>
    </row>
    <row r="9" spans="1:14" ht="30.75" hidden="1" customHeight="1">
      <c r="A9" s="7"/>
      <c r="B9" s="26"/>
      <c r="C9" s="135"/>
      <c r="D9" s="136"/>
    </row>
    <row r="10" spans="1:14" ht="31.5" hidden="1" customHeight="1">
      <c r="A10" s="7"/>
      <c r="B10" s="26"/>
      <c r="C10" s="135"/>
      <c r="D10" s="136"/>
    </row>
    <row r="11" spans="1:14" ht="32.25" hidden="1" customHeight="1">
      <c r="A11" s="8"/>
      <c r="B11" s="28"/>
      <c r="C11" s="135"/>
      <c r="D11" s="136"/>
    </row>
    <row r="12" spans="1:14" ht="15.75">
      <c r="A12" s="9" t="s">
        <v>21</v>
      </c>
      <c r="B12" s="26">
        <f>B6+B7+B8</f>
        <v>2699900</v>
      </c>
      <c r="C12" s="68">
        <f>C6+C7+C8</f>
        <v>55000</v>
      </c>
      <c r="D12" s="68">
        <f>D6+D7+D8</f>
        <v>2754900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topLeftCell="A5" zoomScale="60" zoomScaleNormal="100" workbookViewId="0">
      <selection activeCell="M25" sqref="M25"/>
    </sheetView>
  </sheetViews>
  <sheetFormatPr defaultRowHeight="15"/>
  <cols>
    <col min="1" max="1" width="9.140625" style="15"/>
    <col min="2" max="2" width="53.28515625" style="10" customWidth="1"/>
    <col min="3" max="3" width="12.42578125" style="10" customWidth="1"/>
    <col min="4" max="4" width="30.42578125" style="10" customWidth="1"/>
    <col min="5" max="5" width="13.140625" style="10" customWidth="1"/>
    <col min="6" max="6" width="12.85546875" style="10" customWidth="1"/>
    <col min="7" max="7" width="11.85546875" style="10" customWidth="1"/>
    <col min="8" max="16384" width="9.140625" style="10"/>
  </cols>
  <sheetData>
    <row r="2" spans="1:14" ht="15.75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4" spans="1:14" s="56" customFormat="1" ht="31.5" customHeight="1">
      <c r="A4" s="140" t="s">
        <v>22</v>
      </c>
      <c r="B4" s="140" t="s">
        <v>8</v>
      </c>
      <c r="C4" s="140" t="s">
        <v>9</v>
      </c>
      <c r="D4" s="140" t="s">
        <v>10</v>
      </c>
      <c r="E4" s="140" t="s">
        <v>2</v>
      </c>
      <c r="F4" s="140" t="s">
        <v>3</v>
      </c>
      <c r="G4" s="140" t="s">
        <v>4</v>
      </c>
    </row>
    <row r="5" spans="1:14" s="56" customFormat="1">
      <c r="A5" s="141"/>
      <c r="B5" s="144"/>
      <c r="C5" s="144"/>
      <c r="D5" s="144"/>
      <c r="E5" s="144"/>
      <c r="F5" s="144"/>
      <c r="G5" s="144"/>
    </row>
    <row r="6" spans="1:14" s="56" customFormat="1">
      <c r="A6" s="142"/>
      <c r="B6" s="145"/>
      <c r="C6" s="145"/>
      <c r="D6" s="145"/>
      <c r="E6" s="145"/>
      <c r="F6" s="145"/>
      <c r="G6" s="145"/>
    </row>
    <row r="7" spans="1:14" s="56" customFormat="1" ht="15.7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1">
        <v>6</v>
      </c>
      <c r="G7" s="11">
        <v>7</v>
      </c>
    </row>
    <row r="8" spans="1:14" s="56" customFormat="1" ht="15.75" customHeight="1">
      <c r="A8" s="11"/>
      <c r="B8" s="146" t="s">
        <v>75</v>
      </c>
      <c r="C8" s="147"/>
      <c r="D8" s="147"/>
      <c r="E8" s="147"/>
      <c r="F8" s="147"/>
      <c r="G8" s="148"/>
    </row>
    <row r="9" spans="1:14" s="56" customFormat="1" ht="15.75">
      <c r="A9" s="20" t="s">
        <v>61</v>
      </c>
      <c r="B9" s="13" t="s">
        <v>11</v>
      </c>
      <c r="C9" s="12"/>
      <c r="D9" s="12"/>
      <c r="E9" s="12"/>
      <c r="F9" s="11"/>
      <c r="G9" s="11"/>
    </row>
    <row r="10" spans="1:14" s="56" customFormat="1" ht="16.5" customHeight="1">
      <c r="A10" s="20"/>
      <c r="B10" s="70" t="s">
        <v>76</v>
      </c>
      <c r="C10" s="71" t="s">
        <v>6</v>
      </c>
      <c r="D10" s="75" t="s">
        <v>83</v>
      </c>
      <c r="E10" s="57">
        <f>'8-9'!E17:F17</f>
        <v>199900</v>
      </c>
      <c r="F10" s="11"/>
      <c r="G10" s="57">
        <f>E10</f>
        <v>199900</v>
      </c>
    </row>
    <row r="11" spans="1:14" s="56" customFormat="1" ht="15.75">
      <c r="A11" s="20" t="s">
        <v>65</v>
      </c>
      <c r="B11" s="13" t="s">
        <v>12</v>
      </c>
      <c r="C11" s="20"/>
      <c r="D11" s="20"/>
      <c r="E11" s="11"/>
      <c r="F11" s="11"/>
      <c r="G11" s="11"/>
    </row>
    <row r="12" spans="1:14" s="56" customFormat="1" ht="33" customHeight="1">
      <c r="A12" s="20"/>
      <c r="B12" s="63" t="s">
        <v>77</v>
      </c>
      <c r="C12" s="71" t="s">
        <v>35</v>
      </c>
      <c r="D12" s="72" t="s">
        <v>78</v>
      </c>
      <c r="E12" s="11">
        <v>508290</v>
      </c>
      <c r="F12" s="11"/>
      <c r="G12" s="77">
        <f t="shared" ref="G12" si="0">SUM(E12:F12)</f>
        <v>508290</v>
      </c>
    </row>
    <row r="13" spans="1:14" s="56" customFormat="1" ht="15.75">
      <c r="A13" s="73" t="s">
        <v>66</v>
      </c>
      <c r="B13" s="17" t="s">
        <v>13</v>
      </c>
      <c r="C13" s="73"/>
      <c r="D13" s="73"/>
      <c r="E13" s="16"/>
      <c r="F13" s="16"/>
      <c r="G13" s="55"/>
    </row>
    <row r="14" spans="1:14" s="56" customFormat="1" ht="33.75" customHeight="1">
      <c r="A14" s="21"/>
      <c r="B14" s="69" t="s">
        <v>90</v>
      </c>
      <c r="C14" s="71" t="s">
        <v>6</v>
      </c>
      <c r="D14" s="72" t="s">
        <v>79</v>
      </c>
      <c r="E14" s="55">
        <f>E10/E12</f>
        <v>0.3932794270987035</v>
      </c>
      <c r="F14" s="11"/>
      <c r="G14" s="55">
        <f>SUM(E14:F14)</f>
        <v>0.3932794270987035</v>
      </c>
    </row>
    <row r="15" spans="1:14" s="56" customFormat="1" ht="20.25" customHeight="1">
      <c r="A15" s="53" t="s">
        <v>55</v>
      </c>
      <c r="B15" s="59" t="s">
        <v>23</v>
      </c>
      <c r="C15" s="21"/>
      <c r="D15" s="21"/>
      <c r="E15" s="19"/>
      <c r="F15" s="19"/>
      <c r="G15" s="19"/>
    </row>
    <row r="16" spans="1:14" s="56" customFormat="1" ht="40.5" customHeight="1">
      <c r="A16" s="54"/>
      <c r="B16" s="60" t="s">
        <v>89</v>
      </c>
      <c r="C16" s="74" t="s">
        <v>24</v>
      </c>
      <c r="D16" s="71"/>
      <c r="E16" s="11">
        <v>100</v>
      </c>
      <c r="F16" s="19"/>
      <c r="G16" s="18">
        <v>100</v>
      </c>
    </row>
    <row r="17" spans="1:7" s="56" customFormat="1" ht="15" customHeight="1">
      <c r="A17" s="20"/>
      <c r="B17" s="149" t="s">
        <v>82</v>
      </c>
      <c r="C17" s="150"/>
      <c r="D17" s="150"/>
      <c r="E17" s="150"/>
      <c r="F17" s="150"/>
      <c r="G17" s="151"/>
    </row>
    <row r="18" spans="1:7" s="56" customFormat="1" ht="15.75">
      <c r="A18" s="20" t="s">
        <v>61</v>
      </c>
      <c r="B18" s="13" t="s">
        <v>11</v>
      </c>
      <c r="C18" s="71"/>
      <c r="D18" s="71"/>
      <c r="E18" s="12"/>
      <c r="F18" s="11"/>
      <c r="G18" s="11"/>
    </row>
    <row r="19" spans="1:7" s="56" customFormat="1" ht="16.5" customHeight="1">
      <c r="A19" s="20"/>
      <c r="B19" s="14" t="s">
        <v>76</v>
      </c>
      <c r="C19" s="71" t="s">
        <v>6</v>
      </c>
      <c r="D19" s="75" t="s">
        <v>83</v>
      </c>
      <c r="E19" s="57">
        <f>'8-9'!E18:F18</f>
        <v>2500000</v>
      </c>
      <c r="F19" s="11"/>
      <c r="G19" s="57">
        <f>E19</f>
        <v>2500000</v>
      </c>
    </row>
    <row r="20" spans="1:7" s="56" customFormat="1" ht="15.75">
      <c r="A20" s="20" t="s">
        <v>65</v>
      </c>
      <c r="B20" s="13" t="s">
        <v>12</v>
      </c>
      <c r="C20" s="20"/>
      <c r="D20" s="20"/>
      <c r="E20" s="11"/>
      <c r="F20" s="11"/>
      <c r="G20" s="11"/>
    </row>
    <row r="21" spans="1:7" s="56" customFormat="1" ht="33" customHeight="1">
      <c r="A21" s="20"/>
      <c r="B21" s="63" t="s">
        <v>84</v>
      </c>
      <c r="C21" s="71" t="s">
        <v>35</v>
      </c>
      <c r="D21" s="72" t="s">
        <v>78</v>
      </c>
      <c r="E21" s="11">
        <v>2500</v>
      </c>
      <c r="F21" s="11"/>
      <c r="G21" s="57">
        <f t="shared" ref="G21" si="1">SUM(E21:F21)</f>
        <v>2500</v>
      </c>
    </row>
    <row r="22" spans="1:7" s="56" customFormat="1" ht="15.75">
      <c r="A22" s="73" t="s">
        <v>66</v>
      </c>
      <c r="B22" s="17" t="s">
        <v>13</v>
      </c>
      <c r="C22" s="73"/>
      <c r="D22" s="73"/>
      <c r="E22" s="16"/>
      <c r="F22" s="16"/>
      <c r="G22" s="57"/>
    </row>
    <row r="23" spans="1:7" s="56" customFormat="1" ht="36" customHeight="1">
      <c r="A23" s="21"/>
      <c r="B23" s="63" t="s">
        <v>85</v>
      </c>
      <c r="C23" s="71" t="s">
        <v>6</v>
      </c>
      <c r="D23" s="72" t="s">
        <v>79</v>
      </c>
      <c r="E23" s="57">
        <f>E19/E21</f>
        <v>1000</v>
      </c>
      <c r="F23" s="57"/>
      <c r="G23" s="57">
        <f>SUM(E23:F23)</f>
        <v>1000</v>
      </c>
    </row>
    <row r="24" spans="1:7" s="56" customFormat="1" ht="20.25" customHeight="1">
      <c r="A24" s="53" t="s">
        <v>55</v>
      </c>
      <c r="B24" s="59" t="s">
        <v>23</v>
      </c>
      <c r="C24" s="21"/>
      <c r="D24" s="21"/>
      <c r="E24" s="19"/>
      <c r="F24" s="19"/>
      <c r="G24" s="19"/>
    </row>
    <row r="25" spans="1:7" s="56" customFormat="1" ht="45" customHeight="1">
      <c r="A25" s="54"/>
      <c r="B25" s="60" t="s">
        <v>86</v>
      </c>
      <c r="C25" s="74" t="s">
        <v>24</v>
      </c>
      <c r="D25" s="71"/>
      <c r="E25" s="11">
        <v>100</v>
      </c>
      <c r="F25" s="19"/>
      <c r="G25" s="18">
        <v>100</v>
      </c>
    </row>
    <row r="26" spans="1:7" s="56" customFormat="1" ht="29.25" customHeight="1">
      <c r="A26" s="20"/>
      <c r="B26" s="149" t="s">
        <v>92</v>
      </c>
      <c r="C26" s="150"/>
      <c r="D26" s="150"/>
      <c r="E26" s="150"/>
      <c r="F26" s="150"/>
      <c r="G26" s="151"/>
    </row>
    <row r="27" spans="1:7" s="56" customFormat="1" ht="15.75">
      <c r="A27" s="20" t="s">
        <v>61</v>
      </c>
      <c r="B27" s="13" t="s">
        <v>11</v>
      </c>
      <c r="C27" s="71"/>
      <c r="D27" s="71"/>
      <c r="E27" s="12"/>
      <c r="F27" s="11"/>
      <c r="G27" s="11"/>
    </row>
    <row r="28" spans="1:7" s="56" customFormat="1" ht="16.5" customHeight="1">
      <c r="A28" s="20"/>
      <c r="B28" s="14" t="s">
        <v>76</v>
      </c>
      <c r="C28" s="71" t="s">
        <v>6</v>
      </c>
      <c r="D28" s="75" t="s">
        <v>83</v>
      </c>
      <c r="E28" s="57"/>
      <c r="F28" s="57">
        <f>'10'!C12</f>
        <v>55000</v>
      </c>
      <c r="G28" s="57">
        <f>SUM(E28:F28)</f>
        <v>55000</v>
      </c>
    </row>
    <row r="29" spans="1:7" s="56" customFormat="1" ht="15.75">
      <c r="A29" s="20" t="s">
        <v>65</v>
      </c>
      <c r="B29" s="13" t="s">
        <v>12</v>
      </c>
      <c r="C29" s="20"/>
      <c r="D29" s="20"/>
      <c r="E29" s="11"/>
      <c r="F29" s="11"/>
      <c r="G29" s="11"/>
    </row>
    <row r="30" spans="1:7" s="56" customFormat="1" ht="18" customHeight="1">
      <c r="A30" s="20"/>
      <c r="B30" s="63" t="s">
        <v>93</v>
      </c>
      <c r="C30" s="71" t="s">
        <v>94</v>
      </c>
      <c r="D30" s="72" t="s">
        <v>78</v>
      </c>
      <c r="E30" s="11"/>
      <c r="F30" s="11">
        <v>3</v>
      </c>
      <c r="G30" s="11">
        <f>SUM(E30:F30)</f>
        <v>3</v>
      </c>
    </row>
    <row r="31" spans="1:7" s="56" customFormat="1" ht="15.75">
      <c r="A31" s="73" t="s">
        <v>66</v>
      </c>
      <c r="B31" s="17" t="s">
        <v>13</v>
      </c>
      <c r="C31" s="73"/>
      <c r="D31" s="73"/>
      <c r="E31" s="16"/>
      <c r="F31" s="16"/>
      <c r="G31" s="16"/>
    </row>
    <row r="32" spans="1:7" s="56" customFormat="1" ht="27.75" customHeight="1">
      <c r="A32" s="21"/>
      <c r="B32" s="76" t="s">
        <v>95</v>
      </c>
      <c r="C32" s="71" t="s">
        <v>6</v>
      </c>
      <c r="D32" s="72" t="s">
        <v>79</v>
      </c>
      <c r="E32" s="57"/>
      <c r="F32" s="57">
        <f>SUM(F28/F30)</f>
        <v>18333.333333333332</v>
      </c>
      <c r="G32" s="57">
        <f>SUM(E32:F32)</f>
        <v>18333.333333333332</v>
      </c>
    </row>
    <row r="33" spans="1:7" s="56" customFormat="1" ht="20.25" customHeight="1">
      <c r="A33" s="53" t="s">
        <v>55</v>
      </c>
      <c r="B33" s="59" t="s">
        <v>23</v>
      </c>
      <c r="C33" s="21"/>
      <c r="D33" s="21"/>
      <c r="E33" s="19"/>
      <c r="F33" s="19"/>
      <c r="G33" s="19"/>
    </row>
    <row r="34" spans="1:7" s="56" customFormat="1" ht="36.75" customHeight="1">
      <c r="A34" s="54"/>
      <c r="B34" s="60" t="s">
        <v>96</v>
      </c>
      <c r="C34" s="74" t="s">
        <v>24</v>
      </c>
      <c r="D34" s="71"/>
      <c r="E34" s="11"/>
      <c r="F34" s="19">
        <v>100</v>
      </c>
      <c r="G34" s="18">
        <v>100</v>
      </c>
    </row>
    <row r="35" spans="1:7" s="56" customFormat="1" ht="16.5" customHeight="1">
      <c r="A35" s="64"/>
      <c r="B35" s="65"/>
      <c r="C35" s="66"/>
      <c r="D35" s="66"/>
      <c r="E35" s="58"/>
      <c r="F35" s="23"/>
      <c r="G35" s="67"/>
    </row>
    <row r="36" spans="1:7" ht="15.75">
      <c r="B36" s="50" t="s">
        <v>14</v>
      </c>
      <c r="C36" s="22" t="s">
        <v>17</v>
      </c>
      <c r="D36" s="22" t="s">
        <v>87</v>
      </c>
      <c r="E36" s="23"/>
    </row>
    <row r="37" spans="1:7" ht="15.75" customHeight="1">
      <c r="B37" s="50" t="s">
        <v>15</v>
      </c>
      <c r="C37" s="22" t="s">
        <v>18</v>
      </c>
      <c r="D37" s="22" t="s">
        <v>19</v>
      </c>
      <c r="E37" s="23"/>
    </row>
    <row r="38" spans="1:7" ht="30" customHeight="1">
      <c r="B38" s="50" t="s">
        <v>16</v>
      </c>
      <c r="C38" s="24"/>
      <c r="D38" s="24"/>
      <c r="E38" s="23"/>
    </row>
    <row r="39" spans="1:7" ht="15.75">
      <c r="B39" s="50" t="s">
        <v>20</v>
      </c>
      <c r="C39" s="25"/>
      <c r="D39" s="25"/>
      <c r="E39" s="23"/>
    </row>
    <row r="40" spans="1:7" ht="15.75" customHeight="1">
      <c r="B40" s="139" t="s">
        <v>29</v>
      </c>
      <c r="C40" s="25" t="s">
        <v>17</v>
      </c>
      <c r="D40" s="25" t="s">
        <v>88</v>
      </c>
      <c r="E40" s="23"/>
    </row>
    <row r="41" spans="1:7" ht="15.75" customHeight="1">
      <c r="B41" s="139"/>
      <c r="C41" s="25" t="s">
        <v>18</v>
      </c>
      <c r="D41" s="25" t="s">
        <v>19</v>
      </c>
      <c r="E41" s="23"/>
    </row>
    <row r="42" spans="1:7" ht="15.75">
      <c r="E42" s="23"/>
    </row>
    <row r="43" spans="1:7">
      <c r="E43" s="24"/>
    </row>
    <row r="44" spans="1:7">
      <c r="E44" s="24"/>
    </row>
    <row r="47" spans="1:7">
      <c r="E47" s="24"/>
    </row>
    <row r="48" spans="1:7">
      <c r="E48" s="24"/>
    </row>
  </sheetData>
  <mergeCells count="12">
    <mergeCell ref="B40:B41"/>
    <mergeCell ref="A4:A6"/>
    <mergeCell ref="A2:N2"/>
    <mergeCell ref="B4:B6"/>
    <mergeCell ref="C4:C6"/>
    <mergeCell ref="D4:D6"/>
    <mergeCell ref="E4:E6"/>
    <mergeCell ref="F4:F6"/>
    <mergeCell ref="G4:G6"/>
    <mergeCell ref="B8:G8"/>
    <mergeCell ref="B17:G17"/>
    <mergeCell ref="B26:G2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2020-08-06T07:34:27Z</cp:lastPrinted>
  <dcterms:created xsi:type="dcterms:W3CDTF">2019-01-21T07:38:57Z</dcterms:created>
  <dcterms:modified xsi:type="dcterms:W3CDTF">2020-08-06T07:35:42Z</dcterms:modified>
</cp:coreProperties>
</file>