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0515" windowHeight="8250" activeTab="3"/>
  </bookViews>
  <sheets>
    <sheet name="1-7" sheetId="6" r:id="rId1"/>
    <sheet name="8-9" sheetId="3" r:id="rId2"/>
    <sheet name="10" sheetId="4" r:id="rId3"/>
    <sheet name="11" sheetId="5" r:id="rId4"/>
  </sheets>
  <definedNames>
    <definedName name="_xlnm.Print_Area" localSheetId="2">'10'!$A$1:$D$8</definedName>
    <definedName name="_xlnm.Print_Area" localSheetId="3">'11'!$A$1:$G$39</definedName>
    <definedName name="_xlnm.Print_Area" localSheetId="0">'1-7'!$A$1:$M$31</definedName>
    <definedName name="_xlnm.Print_Area" localSheetId="1">'8-9'!$A$1:$L$19</definedName>
  </definedNames>
  <calcPr calcId="125725"/>
</workbook>
</file>

<file path=xl/calcChain.xml><?xml version="1.0" encoding="utf-8"?>
<calcChain xmlns="http://schemas.openxmlformats.org/spreadsheetml/2006/main">
  <c r="G29" i="5"/>
  <c r="E29"/>
  <c r="G28"/>
  <c r="E28"/>
  <c r="G27"/>
  <c r="F27"/>
  <c r="F21"/>
  <c r="E21"/>
  <c r="G21" s="1"/>
  <c r="D7" i="4"/>
  <c r="I18" i="3"/>
  <c r="G17"/>
  <c r="E17"/>
  <c r="G18" i="5" l="1"/>
  <c r="E18"/>
  <c r="G13"/>
  <c r="F10"/>
  <c r="F16" s="1"/>
  <c r="G16" s="1"/>
  <c r="E10"/>
  <c r="E15" s="1"/>
  <c r="I17" i="3"/>
  <c r="I19" s="1"/>
  <c r="G19"/>
  <c r="C6" i="4" s="1"/>
  <c r="C8" s="1"/>
  <c r="E19" i="3"/>
  <c r="B6" i="4" s="1"/>
  <c r="D6" l="1"/>
  <c r="D8" s="1"/>
  <c r="B8"/>
  <c r="G15" i="5"/>
  <c r="G12"/>
  <c r="G10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шлюз+компьютер в сборе</t>
        </r>
      </text>
    </comment>
  </commentList>
</comments>
</file>

<file path=xl/sharedStrings.xml><?xml version="1.0" encoding="utf-8"?>
<sst xmlns="http://schemas.openxmlformats.org/spreadsheetml/2006/main" count="141" uniqueCount="97">
  <si>
    <t>№ з/п</t>
  </si>
  <si>
    <t>Завдання</t>
  </si>
  <si>
    <t>Загальний фонд</t>
  </si>
  <si>
    <t>Спеціальний фонд</t>
  </si>
  <si>
    <t>Усього</t>
  </si>
  <si>
    <t xml:space="preserve"> Напрями використання бюджетних коштів</t>
  </si>
  <si>
    <t>грн.</t>
  </si>
  <si>
    <t>Найменування місцевої / регіональної програми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</si>
  <si>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</si>
  <si>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</si>
  <si>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</si>
  <si>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</si>
  <si>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</si>
  <si>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</si>
  <si>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Керівник установи головного розпорядника</t>
  </si>
  <si>
    <t>бюджетних коштів</t>
  </si>
  <si>
    <t>  </t>
  </si>
  <si>
    <t>__________</t>
  </si>
  <si>
    <t>(підпис)</t>
  </si>
  <si>
    <t>(ініціали та прізвище)</t>
  </si>
  <si>
    <t>ПОГОДЖЕНО:</t>
  </si>
  <si>
    <t>Всього</t>
  </si>
  <si>
    <t>№ п/п</t>
  </si>
  <si>
    <t>од.</t>
  </si>
  <si>
    <t>Розрахунок показників</t>
  </si>
  <si>
    <t>обсяг видатків, всього</t>
  </si>
  <si>
    <t>договір</t>
  </si>
  <si>
    <t>тис.грн.</t>
  </si>
  <si>
    <t>калькуляція</t>
  </si>
  <si>
    <t>якості</t>
  </si>
  <si>
    <t>%</t>
  </si>
  <si>
    <t>8. Завдання бюджетної програми:</t>
  </si>
  <si>
    <t xml:space="preserve">9. Напрями використання бюджетних коштів:                                                                                                                                                                 (грн)
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</si>
  <si>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</si>
  <si>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</si>
  <si>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Начальник фінансового управління</t>
  </si>
  <si>
    <t>М.М.Бакшеєв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</si>
  <si>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</si>
  <si>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Паспорт</t>
  </si>
  <si>
    <t>бюджетної програми місцевого бюджету на 2020 рік</t>
  </si>
  <si>
    <t xml:space="preserve">1. </t>
  </si>
  <si>
    <t>Виконавчий комітет Первомайської міської ради Харківської області</t>
  </si>
  <si>
    <t>04396986</t>
  </si>
  <si>
    <t xml:space="preserve">(код Програмної класифікації видатків та кредитування місцевого бюджету)
</t>
  </si>
  <si>
    <t>(найменування головного розпорядника коштів місцевого бюджету)</t>
  </si>
  <si>
    <t>(код за ЄДРПОУ)</t>
  </si>
  <si>
    <t xml:space="preserve">2. </t>
  </si>
  <si>
    <t>(код Програмної класифікації видатків та кредитування місцевого бюджету)</t>
  </si>
  <si>
    <t>(найменування відповідального виконавця)</t>
  </si>
  <si>
    <t xml:space="preserve">3.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</si>
  <si>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</si>
  <si>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</si>
  <si>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</si>
  <si>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</si>
  <si>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4.</t>
  </si>
  <si>
    <t>5.</t>
  </si>
  <si>
    <t>6.</t>
  </si>
  <si>
    <t>Цілі державної політики, на досягнення яких спрямована реалізація бюджетної програми</t>
  </si>
  <si>
    <t>№</t>
  </si>
  <si>
    <t>Ціль державної політики</t>
  </si>
  <si>
    <t>1.</t>
  </si>
  <si>
    <t>7.</t>
  </si>
  <si>
    <t>  0200000</t>
  </si>
  <si>
    <t>0210000</t>
  </si>
  <si>
    <t>А.П.Корєнєва</t>
  </si>
  <si>
    <t>0218230</t>
  </si>
  <si>
    <t>8230</t>
  </si>
  <si>
    <t>Інші заходи громадського порядку та безпеки</t>
  </si>
  <si>
    <t>0380</t>
  </si>
  <si>
    <r>
      <rPr>
        <b/>
        <sz val="11"/>
        <color theme="1"/>
        <rFont val="Times New Roman"/>
        <family val="1"/>
        <charset val="204"/>
      </rPr>
      <t>Мета бюджетної програми</t>
    </r>
    <r>
      <rPr>
        <sz val="11"/>
        <color theme="1"/>
        <rFont val="Times New Roman"/>
        <family val="1"/>
        <charset val="204"/>
      </rPr>
      <t xml:space="preserve"> Забезпечення функціонування програм міської ради по охороні громадського порядку у місті</t>
    </r>
  </si>
  <si>
    <t>Забезпечення правопорядку та досягнення позитивної криміногенної ситуації у місті шляхом впровадження системи відео спостереження та відеоконтролю</t>
  </si>
  <si>
    <t xml:space="preserve"> Забезпечення правопорядку та досягнення позитивної криміногенної ситуації у місті шляхом впровадження системи відео спостереження та відеоконтролю</t>
  </si>
  <si>
    <t>кошторис</t>
  </si>
  <si>
    <t>кількість придбаних відеокамер, всього</t>
  </si>
  <si>
    <t>кількість придбаного комп'ютерного обладнання, всього</t>
  </si>
  <si>
    <t>середні видатки на одну камеру</t>
  </si>
  <si>
    <t>середні видатки на одне комп'ютерне обладнання</t>
  </si>
  <si>
    <t>Динаміка встановлення камер відеоспостереження (2017 р. – 30 од.)</t>
  </si>
  <si>
    <t>Запобігання кризових ситуацій шляхом оснащення об’єктів захисту та критично важливих об’єктів технічними засобами моніторингу (відео спостереження та відеоконтролю); підвищення ефективності роботи органів внутрішніх справ щодо забезпечення громадського правопорядку на території міста</t>
  </si>
  <si>
    <t>Завдання 1.  Забезпечення правопорядку та досягнення позитивної криміногенної ситуації у місті шляхом впровадження системи відео спостереження та відеоконтролю</t>
  </si>
  <si>
    <r>
      <t xml:space="preserve">Підстави для виконання бюджетної програми </t>
    </r>
    <r>
      <rPr>
        <sz val="8"/>
        <color rgb="FF000000"/>
        <rFont val="Times New Roman"/>
        <family val="1"/>
        <charset val="204"/>
      </rPr>
      <t xml:space="preserve"> (Бюджетний кодекс України, Наказ Мінфіна від 02.08.2010 р. № 805 «Про затвердження основних підходів до впровадження програмно-цільового методу складання та виклнання місцевих бюджетів», Наказ Мінфіна від 26.08.2014 р. № 836 «Про деякі питання запровадження програмно-цільового методу складання та виконання місцевих бюджетів», ЗУ «Про державний бюджет на 2020 рік», ЗУ «Про місцеве самоврядування в Україні», Рішення про місцевий бюджет міста Первомайський на 2020 рік № 1393-67/7 від 26.12.2019р.  </t>
    </r>
  </si>
  <si>
    <t xml:space="preserve"> Програма розвитку місцевого самоврядування в м. Первомайський на 2020 рік. Рішення 67 сесії 7 скликання Первомайської міської ради № 1398-67/7 від 19.12.2019 р. (зі змінами)</t>
  </si>
  <si>
    <t>Обсяг бюджетних призначень / бюджетних асигнувань – 325 500 гривень, у тому числі загального фонду – 237 920 гривень та спеціального фонду –   87 580гривень.</t>
  </si>
  <si>
    <t>ЗАТВЕРДЖЕНО                                                                                                                                                                                                                              Розпорядження міського голови від 06.08.2020р. № 131</t>
  </si>
  <si>
    <t>Комплексне роз'вязання проблеми забезпечення охорони громадського порядку та громадської безпеки шляхом встановлення сучасних систем безпеки, застосування засобів зовнішнього контролю та організації швидкого реагування на правопорушення</t>
  </si>
  <si>
    <t>Програма "Безпечне місто Первомайський на 2020-2021 роки"</t>
  </si>
  <si>
    <t>Завдання 2. Створення умов власної безпеки громадян</t>
  </si>
  <si>
    <t>Придбання відеореєстратора</t>
  </si>
  <si>
    <t>штук</t>
  </si>
  <si>
    <t>Утримання системи ІР телефонії</t>
  </si>
  <si>
    <t>Оплата послуг мобільного зв'язку для функціонуваннясистеми ІР телефонії</t>
  </si>
  <si>
    <t>середні витрати на придбання віделореєстратора</t>
  </si>
  <si>
    <t>середні витрати на утримання системи ІР телефонії</t>
  </si>
  <si>
    <t>середні витрати на оплату послуг мобільного зв'язку для функціонуваннясистеми ІР телефонії</t>
  </si>
  <si>
    <t>динаміка сприяння запобігання правопорушень</t>
  </si>
  <si>
    <t>підвищення рівня розкриття правопорушень</t>
  </si>
  <si>
    <t>динаміка об'єднання зусиль правохоронних органів,підрозділів СБУ,поліції, Державної служби України з надзвичайних ситуацій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</si>
</sst>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vertical="top" wrapText="1"/>
    </xf>
    <xf numFmtId="0" fontId="9" fillId="0" borderId="0" xfId="0" applyFont="1"/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vertical="top" wrapText="1"/>
    </xf>
    <xf numFmtId="0" fontId="9" fillId="0" borderId="2" xfId="0" applyFont="1" applyBorder="1"/>
    <xf numFmtId="0" fontId="11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wrapText="1"/>
    </xf>
    <xf numFmtId="0" fontId="13" fillId="0" borderId="6" xfId="0" applyFont="1" applyBorder="1" applyAlignment="1">
      <alignment horizontal="center" wrapText="1"/>
    </xf>
    <xf numFmtId="0" fontId="11" fillId="0" borderId="2" xfId="0" applyFont="1" applyBorder="1" applyAlignment="1">
      <alignment wrapText="1"/>
    </xf>
    <xf numFmtId="164" fontId="10" fillId="0" borderId="2" xfId="0" applyNumberFormat="1" applyFont="1" applyBorder="1" applyAlignment="1">
      <alignment horizontal="center" wrapText="1"/>
    </xf>
    <xf numFmtId="164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top" wrapText="1"/>
    </xf>
    <xf numFmtId="0" fontId="13" fillId="0" borderId="2" xfId="0" applyFont="1" applyBorder="1" applyAlignment="1">
      <alignment horizontal="center" wrapText="1"/>
    </xf>
    <xf numFmtId="1" fontId="10" fillId="0" borderId="2" xfId="0" applyNumberFormat="1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1" fillId="0" borderId="0" xfId="0" applyFont="1" applyBorder="1"/>
    <xf numFmtId="0" fontId="10" fillId="2" borderId="1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9" fillId="2" borderId="2" xfId="0" applyFont="1" applyFill="1" applyBorder="1" applyAlignment="1"/>
    <xf numFmtId="164" fontId="10" fillId="2" borderId="1" xfId="0" applyNumberFormat="1" applyFont="1" applyFill="1" applyBorder="1" applyAlignment="1">
      <alignment horizontal="center" wrapText="1"/>
    </xf>
    <xf numFmtId="164" fontId="10" fillId="2" borderId="6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vertical="center"/>
    </xf>
    <xf numFmtId="0" fontId="0" fillId="0" borderId="0" xfId="0" applyBorder="1" applyAlignment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0" fillId="0" borderId="0" xfId="0" applyBorder="1"/>
    <xf numFmtId="0" fontId="20" fillId="0" borderId="16" xfId="0" applyFont="1" applyBorder="1" applyAlignment="1">
      <alignment vertical="center" wrapText="1"/>
    </xf>
    <xf numFmtId="0" fontId="20" fillId="0" borderId="16" xfId="0" applyFont="1" applyBorder="1" applyAlignment="1">
      <alignment vertical="top" wrapText="1"/>
    </xf>
    <xf numFmtId="0" fontId="2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/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49" fontId="20" fillId="0" borderId="16" xfId="0" applyNumberFormat="1" applyFont="1" applyBorder="1" applyAlignment="1">
      <alignment horizontal="center" vertical="top" wrapText="1"/>
    </xf>
    <xf numFmtId="49" fontId="20" fillId="2" borderId="16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left" vertical="center" wrapText="1"/>
    </xf>
    <xf numFmtId="0" fontId="20" fillId="2" borderId="16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wrapText="1"/>
    </xf>
    <xf numFmtId="49" fontId="14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49" fontId="20" fillId="2" borderId="16" xfId="0" applyNumberFormat="1" applyFont="1" applyFill="1" applyBorder="1" applyAlignment="1">
      <alignment horizontal="left" vertical="top" wrapText="1"/>
    </xf>
    <xf numFmtId="0" fontId="6" fillId="0" borderId="16" xfId="0" applyFont="1" applyBorder="1" applyAlignment="1">
      <alignment vertical="top" wrapText="1"/>
    </xf>
    <xf numFmtId="0" fontId="21" fillId="0" borderId="16" xfId="0" applyFont="1" applyBorder="1" applyAlignment="1"/>
    <xf numFmtId="49" fontId="14" fillId="0" borderId="16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14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5" fillId="0" borderId="1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15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3" fontId="1" fillId="0" borderId="2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wrapText="1"/>
    </xf>
    <xf numFmtId="3" fontId="1" fillId="0" borderId="3" xfId="0" applyNumberFormat="1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right" wrapText="1"/>
    </xf>
    <xf numFmtId="0" fontId="10" fillId="0" borderId="0" xfId="0" applyFont="1" applyAlignment="1">
      <alignment vertical="top" wrapText="1"/>
    </xf>
    <xf numFmtId="0" fontId="10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zoomScaleNormal="100" workbookViewId="0">
      <selection activeCell="Q21" sqref="Q21"/>
    </sheetView>
  </sheetViews>
  <sheetFormatPr defaultRowHeight="15"/>
  <cols>
    <col min="1" max="1" width="5.140625" customWidth="1"/>
    <col min="2" max="2" width="12.42578125" customWidth="1"/>
    <col min="3" max="3" width="16.28515625" customWidth="1"/>
    <col min="4" max="4" width="13.42578125" customWidth="1"/>
    <col min="5" max="5" width="14.42578125" customWidth="1"/>
    <col min="7" max="7" width="19.42578125" customWidth="1"/>
    <col min="8" max="8" width="21.7109375" customWidth="1"/>
    <col min="9" max="9" width="14.28515625" customWidth="1"/>
  </cols>
  <sheetData>
    <row r="1" spans="1:12">
      <c r="A1" s="1"/>
      <c r="B1" s="1"/>
      <c r="C1" s="1"/>
      <c r="D1" s="1"/>
      <c r="E1" s="1"/>
      <c r="F1" s="63"/>
      <c r="G1" s="64"/>
      <c r="H1" s="65" t="s">
        <v>37</v>
      </c>
      <c r="I1" s="65"/>
      <c r="J1" s="65"/>
      <c r="K1" s="65"/>
      <c r="L1" s="65"/>
    </row>
    <row r="2" spans="1:12">
      <c r="A2" s="1"/>
      <c r="B2" s="1"/>
      <c r="C2" s="1"/>
      <c r="D2" s="1"/>
      <c r="E2" s="1"/>
      <c r="F2" s="64"/>
      <c r="G2" s="64"/>
      <c r="H2" s="65"/>
      <c r="I2" s="65"/>
      <c r="J2" s="65"/>
      <c r="K2" s="65"/>
      <c r="L2" s="65"/>
    </row>
    <row r="3" spans="1:12">
      <c r="A3" s="1"/>
      <c r="B3" s="1"/>
      <c r="C3" s="1"/>
      <c r="D3" s="1"/>
      <c r="E3" s="1"/>
      <c r="F3" s="64"/>
      <c r="G3" s="64"/>
      <c r="H3" s="65"/>
      <c r="I3" s="65"/>
      <c r="J3" s="65"/>
      <c r="K3" s="65"/>
      <c r="L3" s="65"/>
    </row>
    <row r="4" spans="1:12" ht="15.75">
      <c r="A4" s="36"/>
      <c r="B4" s="1"/>
      <c r="C4" s="1"/>
      <c r="D4" s="1"/>
      <c r="E4" s="37"/>
      <c r="F4" s="38"/>
      <c r="G4" s="66" t="s">
        <v>83</v>
      </c>
      <c r="H4" s="67"/>
      <c r="I4" s="67"/>
      <c r="J4" s="67"/>
      <c r="K4" s="67"/>
      <c r="L4" s="67"/>
    </row>
    <row r="5" spans="1:12" ht="15.75">
      <c r="A5" s="36"/>
      <c r="B5" s="1"/>
      <c r="C5" s="1"/>
      <c r="D5" s="1"/>
      <c r="E5" s="39"/>
      <c r="F5" s="39"/>
      <c r="G5" s="67"/>
      <c r="H5" s="67"/>
      <c r="I5" s="67"/>
      <c r="J5" s="67"/>
      <c r="K5" s="67"/>
      <c r="L5" s="67"/>
    </row>
    <row r="6" spans="1:12" ht="15.75">
      <c r="A6" s="36"/>
      <c r="B6" s="36"/>
      <c r="C6" s="1"/>
      <c r="D6" s="1"/>
      <c r="E6" s="40"/>
      <c r="F6" s="40"/>
      <c r="G6" s="67"/>
      <c r="H6" s="67"/>
      <c r="I6" s="67"/>
      <c r="J6" s="67"/>
      <c r="K6" s="67"/>
      <c r="L6" s="67"/>
    </row>
    <row r="7" spans="1:12" ht="11.25" hidden="1" customHeight="1">
      <c r="A7" s="36"/>
      <c r="B7" s="1"/>
      <c r="C7" s="1"/>
      <c r="D7" s="1"/>
      <c r="E7" s="41"/>
      <c r="F7" s="41"/>
      <c r="G7" s="67"/>
      <c r="H7" s="67"/>
      <c r="I7" s="67"/>
      <c r="J7" s="67"/>
      <c r="K7" s="67"/>
      <c r="L7" s="67"/>
    </row>
    <row r="8" spans="1:12" ht="24" hidden="1" customHeight="1">
      <c r="A8" s="36"/>
      <c r="B8" s="36"/>
      <c r="C8" s="1"/>
      <c r="D8" s="1"/>
      <c r="E8" s="40"/>
      <c r="F8" s="40"/>
      <c r="G8" s="67"/>
      <c r="H8" s="67"/>
      <c r="I8" s="67"/>
      <c r="J8" s="67"/>
      <c r="K8" s="67"/>
      <c r="L8" s="67"/>
    </row>
    <row r="9" spans="1:12" ht="15.75" hidden="1">
      <c r="A9" s="36"/>
      <c r="B9" s="1"/>
      <c r="C9" s="1"/>
      <c r="D9" s="1"/>
      <c r="E9" s="68"/>
      <c r="F9" s="68"/>
      <c r="G9" s="68"/>
    </row>
    <row r="10" spans="1:12" ht="15.75" hidden="1">
      <c r="A10" s="36"/>
      <c r="B10" s="1"/>
      <c r="C10" s="1"/>
      <c r="D10" s="1"/>
      <c r="E10" s="69"/>
      <c r="F10" s="69"/>
      <c r="G10" s="69"/>
    </row>
    <row r="11" spans="1:12" hidden="1">
      <c r="A11" s="1"/>
      <c r="B11" s="1"/>
      <c r="C11" s="1"/>
      <c r="D11" s="1"/>
      <c r="E11" s="1"/>
      <c r="F11" s="1"/>
      <c r="G11" s="1"/>
    </row>
    <row r="12" spans="1:12" hidden="1">
      <c r="A12" s="1"/>
      <c r="B12" s="1"/>
      <c r="C12" s="1"/>
      <c r="D12" s="1"/>
      <c r="E12" s="1"/>
      <c r="F12" s="1"/>
      <c r="G12" s="1"/>
    </row>
    <row r="13" spans="1:12" ht="18.75">
      <c r="A13" s="61" t="s">
        <v>38</v>
      </c>
      <c r="B13" s="61"/>
      <c r="C13" s="61"/>
      <c r="D13" s="61"/>
      <c r="E13" s="61"/>
      <c r="F13" s="61"/>
      <c r="G13" s="61"/>
      <c r="H13" s="62"/>
      <c r="I13" s="62"/>
      <c r="J13" s="62"/>
      <c r="K13" s="62"/>
      <c r="L13" s="62"/>
    </row>
    <row r="14" spans="1:12" ht="18.75">
      <c r="A14" s="61" t="s">
        <v>39</v>
      </c>
      <c r="B14" s="61"/>
      <c r="C14" s="61"/>
      <c r="D14" s="61"/>
      <c r="E14" s="61"/>
      <c r="F14" s="61"/>
      <c r="G14" s="61"/>
      <c r="H14" s="62"/>
      <c r="I14" s="62"/>
      <c r="J14" s="62"/>
      <c r="K14" s="62"/>
      <c r="L14" s="62"/>
    </row>
    <row r="15" spans="1:12">
      <c r="A15" s="1"/>
      <c r="B15" s="1"/>
      <c r="C15" s="1"/>
      <c r="D15" s="1"/>
      <c r="E15" s="1"/>
      <c r="F15" s="1"/>
      <c r="G15" s="1"/>
      <c r="J15" s="42"/>
      <c r="K15" s="42"/>
      <c r="L15" s="42"/>
    </row>
    <row r="16" spans="1:12" ht="15.75">
      <c r="A16" s="43" t="s">
        <v>40</v>
      </c>
      <c r="B16" s="70" t="s">
        <v>62</v>
      </c>
      <c r="C16" s="70"/>
      <c r="D16" s="71" t="s">
        <v>41</v>
      </c>
      <c r="E16" s="71"/>
      <c r="F16" s="72"/>
      <c r="G16" s="72"/>
      <c r="H16" s="72"/>
      <c r="I16" s="72"/>
      <c r="J16" s="73" t="s">
        <v>42</v>
      </c>
      <c r="K16" s="73"/>
      <c r="L16" s="73"/>
    </row>
    <row r="17" spans="1:14" ht="22.5" customHeight="1">
      <c r="A17" s="74" t="s">
        <v>43</v>
      </c>
      <c r="B17" s="74"/>
      <c r="C17" s="74"/>
      <c r="D17" s="75" t="s">
        <v>44</v>
      </c>
      <c r="E17" s="75"/>
      <c r="F17" s="76"/>
      <c r="G17" s="77"/>
      <c r="H17" s="77"/>
      <c r="I17" s="77"/>
      <c r="J17" s="74" t="s">
        <v>45</v>
      </c>
      <c r="K17" s="74"/>
      <c r="L17" s="74"/>
    </row>
    <row r="18" spans="1:14" ht="15.75">
      <c r="A18" s="44" t="s">
        <v>46</v>
      </c>
      <c r="B18" s="80" t="s">
        <v>63</v>
      </c>
      <c r="C18" s="80"/>
      <c r="D18" s="81" t="s">
        <v>41</v>
      </c>
      <c r="E18" s="82"/>
      <c r="F18" s="82"/>
      <c r="G18" s="82"/>
      <c r="H18" s="82"/>
      <c r="I18" s="82"/>
      <c r="J18" s="83" t="s">
        <v>42</v>
      </c>
      <c r="K18" s="83"/>
      <c r="L18" s="83"/>
    </row>
    <row r="19" spans="1:14" ht="25.5" customHeight="1">
      <c r="A19" s="74" t="s">
        <v>47</v>
      </c>
      <c r="B19" s="74"/>
      <c r="C19" s="74"/>
      <c r="D19" s="74" t="s">
        <v>48</v>
      </c>
      <c r="E19" s="74"/>
      <c r="F19" s="77"/>
      <c r="G19" s="77"/>
      <c r="H19" s="77"/>
      <c r="I19" s="77"/>
      <c r="J19" s="84" t="s">
        <v>45</v>
      </c>
      <c r="K19" s="84"/>
      <c r="L19" s="84"/>
    </row>
    <row r="20" spans="1:14" ht="36" customHeight="1">
      <c r="A20" s="45" t="s">
        <v>49</v>
      </c>
      <c r="B20" s="55" t="s">
        <v>65</v>
      </c>
      <c r="C20" s="55" t="s">
        <v>66</v>
      </c>
      <c r="D20" s="56" t="s">
        <v>68</v>
      </c>
      <c r="E20" s="85" t="s">
        <v>67</v>
      </c>
      <c r="F20" s="86"/>
      <c r="G20" s="86"/>
      <c r="H20" s="86"/>
      <c r="I20" s="86"/>
      <c r="J20" s="87">
        <v>20206100000</v>
      </c>
      <c r="K20" s="87"/>
      <c r="L20" s="87"/>
    </row>
    <row r="21" spans="1:14" ht="75" customHeight="1">
      <c r="A21" s="1"/>
      <c r="B21" s="46" t="s">
        <v>47</v>
      </c>
      <c r="C21" s="47" t="s">
        <v>50</v>
      </c>
      <c r="D21" s="48" t="s">
        <v>51</v>
      </c>
      <c r="E21" s="74" t="s">
        <v>52</v>
      </c>
      <c r="F21" s="74"/>
      <c r="G21" s="77"/>
      <c r="H21" s="77"/>
      <c r="I21" s="77"/>
      <c r="J21" s="74" t="s">
        <v>53</v>
      </c>
      <c r="K21" s="88"/>
      <c r="L21" s="88"/>
    </row>
    <row r="22" spans="1:14" ht="36" customHeight="1">
      <c r="A22" s="49" t="s">
        <v>54</v>
      </c>
      <c r="B22" s="69" t="s">
        <v>82</v>
      </c>
      <c r="C22" s="69"/>
      <c r="D22" s="69"/>
      <c r="E22" s="69"/>
      <c r="F22" s="69"/>
      <c r="G22" s="69"/>
      <c r="H22" s="78"/>
      <c r="I22" s="78"/>
      <c r="J22" s="78"/>
      <c r="K22" s="78"/>
      <c r="L22" s="78"/>
      <c r="M22" s="79"/>
    </row>
    <row r="23" spans="1:14" ht="54" customHeight="1">
      <c r="A23" s="49" t="s">
        <v>55</v>
      </c>
      <c r="B23" s="69" t="s">
        <v>80</v>
      </c>
      <c r="C23" s="69"/>
      <c r="D23" s="69"/>
      <c r="E23" s="69"/>
      <c r="F23" s="69"/>
      <c r="G23" s="69"/>
      <c r="H23" s="78"/>
      <c r="I23" s="78"/>
      <c r="J23" s="78"/>
      <c r="K23" s="78"/>
      <c r="L23" s="78"/>
      <c r="M23" s="79"/>
    </row>
    <row r="24" spans="1:14" ht="15.75">
      <c r="A24" s="49" t="s">
        <v>56</v>
      </c>
      <c r="B24" s="69" t="s">
        <v>57</v>
      </c>
      <c r="C24" s="69"/>
      <c r="D24" s="69"/>
      <c r="E24" s="69"/>
      <c r="F24" s="69"/>
      <c r="G24" s="69"/>
    </row>
    <row r="25" spans="1:14" ht="15.75">
      <c r="A25" s="50"/>
      <c r="B25" s="1"/>
      <c r="C25" s="1"/>
      <c r="D25" s="1"/>
      <c r="E25" s="1"/>
      <c r="F25" s="1"/>
      <c r="G25" s="1"/>
    </row>
    <row r="26" spans="1:14" ht="15.75">
      <c r="A26" s="53" t="s">
        <v>58</v>
      </c>
      <c r="B26" s="90" t="s">
        <v>59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38"/>
    </row>
    <row r="27" spans="1:14" ht="31.5" customHeight="1">
      <c r="A27" s="53" t="s">
        <v>60</v>
      </c>
      <c r="B27" s="92" t="s">
        <v>78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54"/>
    </row>
    <row r="28" spans="1:14" ht="15.75" hidden="1">
      <c r="A28" s="51"/>
      <c r="B28" s="89"/>
      <c r="C28" s="89"/>
      <c r="D28" s="89"/>
      <c r="E28" s="89"/>
      <c r="F28" s="89"/>
      <c r="G28" s="89"/>
    </row>
    <row r="29" spans="1:14" ht="15.75" hidden="1">
      <c r="A29" s="51"/>
      <c r="B29" s="90"/>
      <c r="C29" s="90"/>
      <c r="D29" s="90"/>
      <c r="E29" s="90"/>
      <c r="F29" s="90"/>
      <c r="G29" s="90"/>
    </row>
    <row r="30" spans="1:14" ht="15.75">
      <c r="A30" s="50"/>
      <c r="B30" s="1"/>
      <c r="C30" s="1"/>
      <c r="D30" s="1"/>
      <c r="E30" s="1"/>
      <c r="F30" s="1"/>
      <c r="G30" s="1"/>
    </row>
    <row r="31" spans="1:14" ht="15.75" customHeight="1">
      <c r="A31" s="52" t="s">
        <v>61</v>
      </c>
      <c r="B31" s="65" t="s">
        <v>69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</row>
  </sheetData>
  <mergeCells count="31">
    <mergeCell ref="B24:G24"/>
    <mergeCell ref="B28:G28"/>
    <mergeCell ref="B29:G29"/>
    <mergeCell ref="B31:N31"/>
    <mergeCell ref="B26:M26"/>
    <mergeCell ref="B27:M27"/>
    <mergeCell ref="B23:M23"/>
    <mergeCell ref="B18:C18"/>
    <mergeCell ref="D18:I18"/>
    <mergeCell ref="J18:L18"/>
    <mergeCell ref="A19:C19"/>
    <mergeCell ref="D19:I19"/>
    <mergeCell ref="J19:L19"/>
    <mergeCell ref="E20:I20"/>
    <mergeCell ref="J20:L20"/>
    <mergeCell ref="E21:I21"/>
    <mergeCell ref="J21:L21"/>
    <mergeCell ref="B22:M22"/>
    <mergeCell ref="A14:L14"/>
    <mergeCell ref="B16:C16"/>
    <mergeCell ref="D16:I16"/>
    <mergeCell ref="J16:L16"/>
    <mergeCell ref="A17:C17"/>
    <mergeCell ref="D17:I17"/>
    <mergeCell ref="J17:L17"/>
    <mergeCell ref="A13:L13"/>
    <mergeCell ref="F1:G3"/>
    <mergeCell ref="H1:L3"/>
    <mergeCell ref="G4:L8"/>
    <mergeCell ref="E9:G9"/>
    <mergeCell ref="E10:G10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0"/>
  <sheetViews>
    <sheetView zoomScaleNormal="100" workbookViewId="0">
      <selection activeCell="C18" sqref="C18:D18"/>
    </sheetView>
  </sheetViews>
  <sheetFormatPr defaultRowHeight="15.75"/>
  <cols>
    <col min="1" max="1" width="4.5703125" style="3" customWidth="1"/>
    <col min="2" max="2" width="2.28515625" style="3" customWidth="1"/>
    <col min="3" max="3" width="9.140625" style="3"/>
    <col min="4" max="4" width="44.140625" style="3" customWidth="1"/>
    <col min="5" max="5" width="9.140625" style="3"/>
    <col min="6" max="6" width="9" style="3" customWidth="1"/>
    <col min="7" max="7" width="9.140625" style="3"/>
    <col min="8" max="9" width="11.42578125" style="3" customWidth="1"/>
    <col min="10" max="10" width="7" style="3" customWidth="1"/>
    <col min="11" max="11" width="7.7109375" style="3" customWidth="1"/>
    <col min="12" max="12" width="5.7109375" style="3" customWidth="1"/>
    <col min="13" max="16384" width="9.140625" style="3"/>
  </cols>
  <sheetData>
    <row r="2" spans="1:13">
      <c r="A2" s="101" t="s">
        <v>31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4" spans="1:13" ht="15.75" customHeight="1">
      <c r="A4" s="107" t="s">
        <v>0</v>
      </c>
      <c r="B4" s="108"/>
      <c r="C4" s="109" t="s">
        <v>1</v>
      </c>
      <c r="D4" s="109"/>
      <c r="E4" s="109"/>
      <c r="F4" s="109"/>
      <c r="G4" s="109"/>
      <c r="H4" s="109"/>
      <c r="I4" s="109"/>
      <c r="J4" s="109"/>
      <c r="K4" s="109"/>
      <c r="L4" s="110"/>
    </row>
    <row r="5" spans="1:13" ht="33.75" customHeight="1">
      <c r="A5" s="114">
        <v>1</v>
      </c>
      <c r="B5" s="110"/>
      <c r="C5" s="111" t="s">
        <v>70</v>
      </c>
      <c r="D5" s="112"/>
      <c r="E5" s="112"/>
      <c r="F5" s="112"/>
      <c r="G5" s="112"/>
      <c r="H5" s="112"/>
      <c r="I5" s="112"/>
      <c r="J5" s="112"/>
      <c r="K5" s="112"/>
      <c r="L5" s="113"/>
    </row>
    <row r="6" spans="1:13" ht="33.75" customHeight="1">
      <c r="A6" s="114">
        <v>2</v>
      </c>
      <c r="B6" s="110"/>
      <c r="C6" s="111" t="s">
        <v>84</v>
      </c>
      <c r="D6" s="112"/>
      <c r="E6" s="112"/>
      <c r="F6" s="112"/>
      <c r="G6" s="112"/>
      <c r="H6" s="112"/>
      <c r="I6" s="112"/>
      <c r="J6" s="112"/>
      <c r="K6" s="112"/>
      <c r="L6" s="113"/>
    </row>
    <row r="7" spans="1:13" ht="15.75" hidden="1" customHeight="1">
      <c r="A7" s="114">
        <v>3</v>
      </c>
      <c r="B7" s="110"/>
      <c r="C7" s="111"/>
      <c r="D7" s="112"/>
      <c r="E7" s="112"/>
      <c r="F7" s="112"/>
      <c r="G7" s="112"/>
      <c r="H7" s="112"/>
      <c r="I7" s="112"/>
      <c r="J7" s="112"/>
      <c r="K7" s="112"/>
      <c r="L7" s="113"/>
    </row>
    <row r="8" spans="1:13" ht="15.75" hidden="1" customHeight="1">
      <c r="A8" s="114">
        <v>4</v>
      </c>
      <c r="B8" s="110"/>
      <c r="C8" s="111"/>
      <c r="D8" s="112"/>
      <c r="E8" s="112"/>
      <c r="F8" s="112"/>
      <c r="G8" s="112"/>
      <c r="H8" s="112"/>
      <c r="I8" s="112"/>
      <c r="J8" s="112"/>
      <c r="K8" s="112"/>
      <c r="L8" s="113"/>
    </row>
    <row r="9" spans="1:13" ht="15.75" hidden="1" customHeight="1">
      <c r="A9" s="115">
        <v>5</v>
      </c>
      <c r="B9" s="115"/>
      <c r="C9" s="111"/>
      <c r="D9" s="112"/>
      <c r="E9" s="112"/>
      <c r="F9" s="112"/>
      <c r="G9" s="112"/>
      <c r="H9" s="112"/>
      <c r="I9" s="112"/>
      <c r="J9" s="112"/>
      <c r="K9" s="112"/>
      <c r="L9" s="113"/>
      <c r="M9" s="30"/>
    </row>
    <row r="10" spans="1:13" ht="15.75" hidden="1" customHeight="1">
      <c r="A10" s="103"/>
      <c r="B10" s="103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30" hidden="1" customHeight="1">
      <c r="A11" s="103"/>
      <c r="B11" s="103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30"/>
    </row>
    <row r="12" spans="1:13">
      <c r="A12" s="103"/>
      <c r="B12" s="103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30"/>
    </row>
    <row r="13" spans="1:13" ht="29.25" customHeight="1">
      <c r="A13" s="101" t="s">
        <v>32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5" spans="1:13" ht="41.25" customHeight="1">
      <c r="A15" s="99" t="s">
        <v>0</v>
      </c>
      <c r="B15" s="106"/>
      <c r="C15" s="99" t="s">
        <v>5</v>
      </c>
      <c r="D15" s="100"/>
      <c r="E15" s="99" t="s">
        <v>2</v>
      </c>
      <c r="F15" s="100"/>
      <c r="G15" s="99" t="s">
        <v>3</v>
      </c>
      <c r="H15" s="106"/>
      <c r="I15" s="104" t="s">
        <v>4</v>
      </c>
      <c r="J15" s="105"/>
      <c r="K15" s="91"/>
    </row>
    <row r="16" spans="1:13">
      <c r="A16" s="99">
        <v>1</v>
      </c>
      <c r="B16" s="100"/>
      <c r="C16" s="99">
        <v>2</v>
      </c>
      <c r="D16" s="100"/>
      <c r="E16" s="99">
        <v>3</v>
      </c>
      <c r="F16" s="100"/>
      <c r="G16" s="99">
        <v>4</v>
      </c>
      <c r="H16" s="106"/>
      <c r="I16" s="104">
        <v>5</v>
      </c>
      <c r="J16" s="105"/>
      <c r="K16" s="91"/>
    </row>
    <row r="17" spans="1:12" ht="69.75" customHeight="1">
      <c r="A17" s="99">
        <v>2</v>
      </c>
      <c r="B17" s="100"/>
      <c r="C17" s="99" t="s">
        <v>71</v>
      </c>
      <c r="D17" s="100"/>
      <c r="E17" s="96">
        <f>244149-16729</f>
        <v>227420</v>
      </c>
      <c r="F17" s="124"/>
      <c r="G17" s="96">
        <f>40851+15000+16729</f>
        <v>72580</v>
      </c>
      <c r="H17" s="125"/>
      <c r="I17" s="94">
        <f>E17+G17</f>
        <v>300000</v>
      </c>
      <c r="J17" s="95"/>
      <c r="K17" s="91"/>
    </row>
    <row r="18" spans="1:12" ht="84.75" customHeight="1">
      <c r="A18" s="99">
        <v>1</v>
      </c>
      <c r="B18" s="100"/>
      <c r="C18" s="99" t="s">
        <v>84</v>
      </c>
      <c r="D18" s="98"/>
      <c r="E18" s="96">
        <v>10500</v>
      </c>
      <c r="F18" s="98"/>
      <c r="G18" s="96">
        <v>15000</v>
      </c>
      <c r="H18" s="97"/>
      <c r="I18" s="94">
        <f>E18+G18</f>
        <v>25500</v>
      </c>
      <c r="J18" s="95"/>
      <c r="K18" s="91"/>
    </row>
    <row r="19" spans="1:12">
      <c r="A19" s="118"/>
      <c r="B19" s="119"/>
      <c r="C19" s="118" t="s">
        <v>21</v>
      </c>
      <c r="D19" s="119"/>
      <c r="E19" s="120">
        <f>E17</f>
        <v>227420</v>
      </c>
      <c r="F19" s="121"/>
      <c r="G19" s="120">
        <f>G17</f>
        <v>72580</v>
      </c>
      <c r="H19" s="122"/>
      <c r="I19" s="94">
        <f>I17</f>
        <v>300000</v>
      </c>
      <c r="J19" s="95"/>
      <c r="K19" s="91"/>
    </row>
    <row r="20" spans="1:12">
      <c r="A20" s="123"/>
      <c r="B20" s="123"/>
      <c r="C20" s="123"/>
      <c r="D20" s="123"/>
      <c r="E20" s="116"/>
      <c r="F20" s="116"/>
      <c r="G20" s="116"/>
      <c r="H20" s="116"/>
      <c r="I20" s="116"/>
      <c r="J20" s="116"/>
      <c r="K20" s="116"/>
      <c r="L20" s="117"/>
    </row>
  </sheetData>
  <mergeCells count="50">
    <mergeCell ref="A17:B17"/>
    <mergeCell ref="A16:B16"/>
    <mergeCell ref="E16:F16"/>
    <mergeCell ref="E17:F17"/>
    <mergeCell ref="I16:K16"/>
    <mergeCell ref="I17:K17"/>
    <mergeCell ref="G16:H16"/>
    <mergeCell ref="G17:H17"/>
    <mergeCell ref="C16:D16"/>
    <mergeCell ref="C17:D17"/>
    <mergeCell ref="K20:L20"/>
    <mergeCell ref="A19:B19"/>
    <mergeCell ref="C19:D19"/>
    <mergeCell ref="E19:F19"/>
    <mergeCell ref="G19:H19"/>
    <mergeCell ref="A20:B20"/>
    <mergeCell ref="C20:D20"/>
    <mergeCell ref="E20:F20"/>
    <mergeCell ref="G20:H20"/>
    <mergeCell ref="I20:J20"/>
    <mergeCell ref="I19:K19"/>
    <mergeCell ref="A2:M2"/>
    <mergeCell ref="A4:B4"/>
    <mergeCell ref="A10:B10"/>
    <mergeCell ref="C4:L4"/>
    <mergeCell ref="C8:L8"/>
    <mergeCell ref="A5:B5"/>
    <mergeCell ref="A6:B6"/>
    <mergeCell ref="A7:B7"/>
    <mergeCell ref="C5:L5"/>
    <mergeCell ref="C6:L6"/>
    <mergeCell ref="C7:L7"/>
    <mergeCell ref="A8:B8"/>
    <mergeCell ref="A9:B9"/>
    <mergeCell ref="C9:L9"/>
    <mergeCell ref="A13:L13"/>
    <mergeCell ref="C15:D15"/>
    <mergeCell ref="C11:L11"/>
    <mergeCell ref="A11:B11"/>
    <mergeCell ref="I15:K15"/>
    <mergeCell ref="C12:L12"/>
    <mergeCell ref="A12:B12"/>
    <mergeCell ref="A15:B15"/>
    <mergeCell ref="G15:H15"/>
    <mergeCell ref="E15:F15"/>
    <mergeCell ref="I18:K18"/>
    <mergeCell ref="G18:H18"/>
    <mergeCell ref="E18:F18"/>
    <mergeCell ref="C18:D18"/>
    <mergeCell ref="A18:B18"/>
  </mergeCells>
  <pageMargins left="0.7" right="0.7" top="0.75" bottom="0.75" header="0.3" footer="0.3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8"/>
  <sheetViews>
    <sheetView zoomScaleNormal="100" workbookViewId="0">
      <selection activeCell="A8" sqref="A8"/>
    </sheetView>
  </sheetViews>
  <sheetFormatPr defaultRowHeight="15"/>
  <cols>
    <col min="1" max="1" width="56" style="1" customWidth="1"/>
    <col min="2" max="2" width="21.5703125" style="1" customWidth="1"/>
    <col min="3" max="3" width="22.42578125" style="1" customWidth="1"/>
    <col min="4" max="4" width="13.5703125" style="1" customWidth="1"/>
    <col min="5" max="16384" width="9.140625" style="1"/>
  </cols>
  <sheetData>
    <row r="2" spans="1:14">
      <c r="A2" s="65" t="s">
        <v>33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>
      <c r="A3" s="126" t="s">
        <v>6</v>
      </c>
      <c r="B3" s="126"/>
      <c r="C3" s="126"/>
      <c r="D3" s="126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33" customHeight="1">
      <c r="A4" s="2" t="s">
        <v>7</v>
      </c>
      <c r="B4" s="4" t="s">
        <v>2</v>
      </c>
      <c r="C4" s="4" t="s">
        <v>3</v>
      </c>
      <c r="D4" s="4" t="s">
        <v>4</v>
      </c>
    </row>
    <row r="5" spans="1:14" ht="15.75">
      <c r="A5" s="2">
        <v>1</v>
      </c>
      <c r="B5" s="4">
        <v>2</v>
      </c>
      <c r="C5" s="4">
        <v>3</v>
      </c>
      <c r="D5" s="4">
        <v>4</v>
      </c>
    </row>
    <row r="6" spans="1:14" ht="72" customHeight="1">
      <c r="A6" s="5" t="s">
        <v>81</v>
      </c>
      <c r="B6" s="60">
        <f>'8-9'!E19</f>
        <v>227420</v>
      </c>
      <c r="C6" s="60">
        <f>'8-9'!G19</f>
        <v>72580</v>
      </c>
      <c r="D6" s="60">
        <f>B6+C6</f>
        <v>300000</v>
      </c>
    </row>
    <row r="7" spans="1:14" ht="30">
      <c r="A7" s="8" t="s">
        <v>85</v>
      </c>
      <c r="B7" s="6">
        <v>10500</v>
      </c>
      <c r="C7" s="6">
        <v>15000</v>
      </c>
      <c r="D7" s="60">
        <f>B7+C7</f>
        <v>25500</v>
      </c>
    </row>
    <row r="8" spans="1:14" ht="15.75">
      <c r="A8" s="5" t="s">
        <v>4</v>
      </c>
      <c r="B8" s="60">
        <f>B6</f>
        <v>227420</v>
      </c>
      <c r="C8" s="60">
        <f>C6</f>
        <v>72580</v>
      </c>
      <c r="D8" s="60">
        <f>D6</f>
        <v>300000</v>
      </c>
    </row>
  </sheetData>
  <mergeCells count="2">
    <mergeCell ref="A2:N2"/>
    <mergeCell ref="A3:D3"/>
  </mergeCells>
  <pageMargins left="0.7" right="0.7" top="0.75" bottom="0.75" header="0.3" footer="0.3"/>
  <pageSetup paperSize="9" scale="94" orientation="landscape" r:id="rId1"/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N46"/>
  <sheetViews>
    <sheetView tabSelected="1" zoomScaleNormal="100" workbookViewId="0">
      <pane ySplit="7" topLeftCell="A11" activePane="bottomLeft" state="frozen"/>
      <selection pane="bottomLeft" activeCell="G39" sqref="G39"/>
    </sheetView>
  </sheetViews>
  <sheetFormatPr defaultRowHeight="15"/>
  <cols>
    <col min="1" max="1" width="9.140625" style="9"/>
    <col min="2" max="2" width="60.7109375" style="9" customWidth="1"/>
    <col min="3" max="3" width="12.42578125" style="9" customWidth="1"/>
    <col min="4" max="4" width="21.7109375" style="9" customWidth="1"/>
    <col min="5" max="5" width="13.140625" style="9" customWidth="1"/>
    <col min="6" max="6" width="14.28515625" style="9" customWidth="1"/>
    <col min="7" max="7" width="9.42578125" style="9" customWidth="1"/>
    <col min="8" max="16384" width="9.140625" style="9"/>
  </cols>
  <sheetData>
    <row r="2" spans="1:14">
      <c r="A2" s="131" t="s">
        <v>34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4" spans="1:14" ht="31.5" customHeight="1">
      <c r="A4" s="128" t="s">
        <v>22</v>
      </c>
      <c r="B4" s="128" t="s">
        <v>8</v>
      </c>
      <c r="C4" s="128" t="s">
        <v>9</v>
      </c>
      <c r="D4" s="128" t="s">
        <v>10</v>
      </c>
      <c r="E4" s="128" t="s">
        <v>2</v>
      </c>
      <c r="F4" s="128" t="s">
        <v>3</v>
      </c>
      <c r="G4" s="128" t="s">
        <v>4</v>
      </c>
    </row>
    <row r="5" spans="1:14">
      <c r="A5" s="129"/>
      <c r="B5" s="132"/>
      <c r="C5" s="132"/>
      <c r="D5" s="132"/>
      <c r="E5" s="132"/>
      <c r="F5" s="132"/>
      <c r="G5" s="132"/>
    </row>
    <row r="6" spans="1:14">
      <c r="A6" s="130"/>
      <c r="B6" s="133"/>
      <c r="C6" s="133"/>
      <c r="D6" s="133"/>
      <c r="E6" s="133"/>
      <c r="F6" s="133"/>
      <c r="G6" s="133"/>
    </row>
    <row r="7" spans="1:14" ht="15.75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0">
        <v>6</v>
      </c>
      <c r="G7" s="10">
        <v>7</v>
      </c>
    </row>
    <row r="8" spans="1:14" ht="63">
      <c r="A8" s="13"/>
      <c r="B8" s="14" t="s">
        <v>79</v>
      </c>
      <c r="C8" s="15"/>
      <c r="D8" s="15"/>
      <c r="E8" s="21"/>
      <c r="F8" s="21"/>
      <c r="G8" s="21"/>
    </row>
    <row r="9" spans="1:14" ht="15.75">
      <c r="A9" s="13"/>
      <c r="B9" s="14" t="s">
        <v>11</v>
      </c>
      <c r="C9" s="15"/>
      <c r="D9" s="15"/>
      <c r="E9" s="21"/>
      <c r="F9" s="21"/>
      <c r="G9" s="21"/>
    </row>
    <row r="10" spans="1:14" ht="15.75">
      <c r="A10" s="13"/>
      <c r="B10" s="12" t="s">
        <v>25</v>
      </c>
      <c r="C10" s="15"/>
      <c r="D10" s="15" t="s">
        <v>72</v>
      </c>
      <c r="E10" s="21">
        <f>'8-9'!E17/1000</f>
        <v>227.42</v>
      </c>
      <c r="F10" s="21">
        <f>'8-9'!G17/1000</f>
        <v>72.58</v>
      </c>
      <c r="G10" s="21">
        <f>E10+F10</f>
        <v>300</v>
      </c>
    </row>
    <row r="11" spans="1:14" ht="15.75">
      <c r="A11" s="13"/>
      <c r="B11" s="14" t="s">
        <v>12</v>
      </c>
      <c r="C11" s="15"/>
      <c r="D11" s="15"/>
      <c r="E11" s="21"/>
      <c r="F11" s="21"/>
      <c r="G11" s="21"/>
    </row>
    <row r="12" spans="1:14" ht="15.75">
      <c r="A12" s="13"/>
      <c r="B12" s="16" t="s">
        <v>73</v>
      </c>
      <c r="C12" s="17" t="s">
        <v>23</v>
      </c>
      <c r="D12" s="17" t="s">
        <v>26</v>
      </c>
      <c r="E12" s="31">
        <v>26</v>
      </c>
      <c r="F12" s="21"/>
      <c r="G12" s="28">
        <f>E12</f>
        <v>26</v>
      </c>
    </row>
    <row r="13" spans="1:14" ht="15.75">
      <c r="A13" s="13"/>
      <c r="B13" s="16" t="s">
        <v>74</v>
      </c>
      <c r="C13" s="17" t="s">
        <v>23</v>
      </c>
      <c r="D13" s="17" t="s">
        <v>26</v>
      </c>
      <c r="E13" s="32"/>
      <c r="F13" s="21">
        <v>2</v>
      </c>
      <c r="G13" s="28">
        <f>E13+F13</f>
        <v>2</v>
      </c>
    </row>
    <row r="14" spans="1:14" ht="15.75">
      <c r="A14" s="13"/>
      <c r="B14" s="14" t="s">
        <v>13</v>
      </c>
      <c r="C14" s="15"/>
      <c r="D14" s="15"/>
      <c r="E14" s="33"/>
      <c r="F14" s="21"/>
      <c r="G14" s="21"/>
    </row>
    <row r="15" spans="1:14" ht="15.75">
      <c r="A15" s="13"/>
      <c r="B15" s="16" t="s">
        <v>75</v>
      </c>
      <c r="C15" s="17" t="s">
        <v>27</v>
      </c>
      <c r="D15" s="17" t="s">
        <v>28</v>
      </c>
      <c r="E15" s="34">
        <f>E10/E12</f>
        <v>8.7469230769230766</v>
      </c>
      <c r="F15" s="21"/>
      <c r="G15" s="21">
        <f t="shared" ref="G15" si="0">E15</f>
        <v>8.7469230769230766</v>
      </c>
    </row>
    <row r="16" spans="1:14" ht="15.75">
      <c r="A16" s="13"/>
      <c r="B16" s="18" t="s">
        <v>76</v>
      </c>
      <c r="C16" s="19" t="s">
        <v>27</v>
      </c>
      <c r="D16" s="19" t="s">
        <v>28</v>
      </c>
      <c r="E16" s="35"/>
      <c r="F16" s="21">
        <f>F10/F13</f>
        <v>36.29</v>
      </c>
      <c r="G16" s="21">
        <f>E16+F16</f>
        <v>36.29</v>
      </c>
    </row>
    <row r="17" spans="1:7" ht="15.75">
      <c r="A17" s="13"/>
      <c r="B17" s="20" t="s">
        <v>29</v>
      </c>
      <c r="C17" s="27"/>
      <c r="D17" s="27"/>
      <c r="E17" s="21"/>
      <c r="F17" s="21"/>
      <c r="G17" s="21"/>
    </row>
    <row r="18" spans="1:7" ht="15.75">
      <c r="A18" s="13"/>
      <c r="B18" s="57" t="s">
        <v>77</v>
      </c>
      <c r="C18" s="58" t="s">
        <v>30</v>
      </c>
      <c r="D18" s="58" t="s">
        <v>24</v>
      </c>
      <c r="E18" s="59">
        <f>26/30*100</f>
        <v>86.666666666666671</v>
      </c>
      <c r="F18" s="21"/>
      <c r="G18" s="21">
        <f>E18+F18</f>
        <v>86.666666666666671</v>
      </c>
    </row>
    <row r="19" spans="1:7" ht="15.75">
      <c r="A19" s="13"/>
      <c r="B19" s="134" t="s">
        <v>86</v>
      </c>
      <c r="C19" s="58"/>
      <c r="D19" s="58"/>
      <c r="E19" s="59"/>
      <c r="F19" s="21"/>
      <c r="G19" s="21"/>
    </row>
    <row r="20" spans="1:7" ht="15.75">
      <c r="A20" s="13"/>
      <c r="B20" s="134" t="s">
        <v>11</v>
      </c>
      <c r="C20" s="58"/>
      <c r="D20" s="58"/>
      <c r="E20" s="59"/>
      <c r="F20" s="21"/>
      <c r="G20" s="21"/>
    </row>
    <row r="21" spans="1:7" ht="15.75">
      <c r="A21" s="13"/>
      <c r="B21" s="57" t="s">
        <v>25</v>
      </c>
      <c r="C21" s="58" t="s">
        <v>27</v>
      </c>
      <c r="D21" s="58" t="s">
        <v>72</v>
      </c>
      <c r="E21" s="59">
        <f>'10'!B7/1000</f>
        <v>10.5</v>
      </c>
      <c r="F21" s="21">
        <f>'10'!C7/1000</f>
        <v>15</v>
      </c>
      <c r="G21" s="21">
        <f>E21+F21</f>
        <v>25.5</v>
      </c>
    </row>
    <row r="22" spans="1:7" ht="15.75">
      <c r="A22" s="13"/>
      <c r="B22" s="134" t="s">
        <v>12</v>
      </c>
      <c r="C22" s="58"/>
      <c r="D22" s="58"/>
      <c r="E22" s="59"/>
      <c r="F22" s="21"/>
      <c r="G22" s="21"/>
    </row>
    <row r="23" spans="1:7" ht="15.75">
      <c r="A23" s="13"/>
      <c r="B23" s="57" t="s">
        <v>87</v>
      </c>
      <c r="C23" s="58" t="s">
        <v>88</v>
      </c>
      <c r="D23" s="58" t="s">
        <v>26</v>
      </c>
      <c r="E23" s="59"/>
      <c r="F23" s="21">
        <v>1</v>
      </c>
      <c r="G23" s="21">
        <v>1</v>
      </c>
    </row>
    <row r="24" spans="1:7" ht="15.75">
      <c r="A24" s="13"/>
      <c r="B24" s="57" t="s">
        <v>89</v>
      </c>
      <c r="C24" s="58" t="s">
        <v>27</v>
      </c>
      <c r="D24" s="58" t="s">
        <v>26</v>
      </c>
      <c r="E24" s="59">
        <v>7</v>
      </c>
      <c r="F24" s="21"/>
      <c r="G24" s="21">
        <v>7</v>
      </c>
    </row>
    <row r="25" spans="1:7" ht="15.75">
      <c r="A25" s="13"/>
      <c r="B25" s="57" t="s">
        <v>90</v>
      </c>
      <c r="C25" s="58" t="s">
        <v>27</v>
      </c>
      <c r="D25" s="58" t="s">
        <v>26</v>
      </c>
      <c r="E25" s="59">
        <v>3.5</v>
      </c>
      <c r="F25" s="21"/>
      <c r="G25" s="21">
        <v>3.5</v>
      </c>
    </row>
    <row r="26" spans="1:7" ht="15.75">
      <c r="A26" s="13"/>
      <c r="B26" s="134" t="s">
        <v>13</v>
      </c>
      <c r="C26" s="58"/>
      <c r="D26" s="58"/>
      <c r="E26" s="59"/>
      <c r="F26" s="21"/>
      <c r="G26" s="21"/>
    </row>
    <row r="27" spans="1:7" ht="15.75">
      <c r="A27" s="13"/>
      <c r="B27" s="57" t="s">
        <v>91</v>
      </c>
      <c r="C27" s="58" t="s">
        <v>27</v>
      </c>
      <c r="D27" s="58" t="s">
        <v>72</v>
      </c>
      <c r="E27" s="59"/>
      <c r="F27" s="21">
        <f>F21/F23</f>
        <v>15</v>
      </c>
      <c r="G27" s="21">
        <f>F27</f>
        <v>15</v>
      </c>
    </row>
    <row r="28" spans="1:7" ht="15.75">
      <c r="A28" s="13"/>
      <c r="B28" s="57" t="s">
        <v>92</v>
      </c>
      <c r="C28" s="58" t="s">
        <v>27</v>
      </c>
      <c r="D28" s="58" t="s">
        <v>72</v>
      </c>
      <c r="E28" s="59">
        <f>E24</f>
        <v>7</v>
      </c>
      <c r="F28" s="21"/>
      <c r="G28" s="21">
        <f>E28</f>
        <v>7</v>
      </c>
    </row>
    <row r="29" spans="1:7" ht="24.75">
      <c r="A29" s="13"/>
      <c r="B29" s="57" t="s">
        <v>93</v>
      </c>
      <c r="C29" s="58" t="s">
        <v>27</v>
      </c>
      <c r="D29" s="58" t="s">
        <v>72</v>
      </c>
      <c r="E29" s="59">
        <f>E25</f>
        <v>3.5</v>
      </c>
      <c r="F29" s="21"/>
      <c r="G29" s="21">
        <f>E29</f>
        <v>3.5</v>
      </c>
    </row>
    <row r="30" spans="1:7" ht="15.75">
      <c r="A30" s="13"/>
      <c r="B30" s="134" t="s">
        <v>29</v>
      </c>
      <c r="C30" s="58"/>
      <c r="D30" s="58"/>
      <c r="E30" s="59"/>
      <c r="F30" s="21"/>
      <c r="G30" s="21"/>
    </row>
    <row r="31" spans="1:7" ht="15.75">
      <c r="A31" s="13"/>
      <c r="B31" s="57" t="s">
        <v>94</v>
      </c>
      <c r="C31" s="58" t="s">
        <v>30</v>
      </c>
      <c r="D31" s="58" t="s">
        <v>24</v>
      </c>
      <c r="E31" s="59"/>
      <c r="F31" s="21">
        <v>100</v>
      </c>
      <c r="G31" s="21">
        <v>100</v>
      </c>
    </row>
    <row r="32" spans="1:7" ht="15.75">
      <c r="A32" s="13"/>
      <c r="B32" s="57" t="s">
        <v>95</v>
      </c>
      <c r="C32" s="58" t="s">
        <v>30</v>
      </c>
      <c r="D32" s="58" t="s">
        <v>24</v>
      </c>
      <c r="E32" s="59">
        <v>100</v>
      </c>
      <c r="F32" s="21"/>
      <c r="G32" s="21">
        <v>100</v>
      </c>
    </row>
    <row r="33" spans="1:7" ht="24.75">
      <c r="A33" s="13"/>
      <c r="B33" s="57" t="s">
        <v>96</v>
      </c>
      <c r="C33" s="58" t="s">
        <v>30</v>
      </c>
      <c r="D33" s="58" t="s">
        <v>24</v>
      </c>
      <c r="E33" s="59">
        <v>100</v>
      </c>
      <c r="F33" s="21"/>
      <c r="G33" s="21">
        <v>100</v>
      </c>
    </row>
    <row r="34" spans="1:7" ht="34.5" customHeight="1">
      <c r="B34" s="29" t="s">
        <v>14</v>
      </c>
      <c r="C34" s="24" t="s">
        <v>17</v>
      </c>
      <c r="D34" s="24" t="s">
        <v>36</v>
      </c>
      <c r="E34" s="22"/>
    </row>
    <row r="35" spans="1:7" ht="15.75" customHeight="1">
      <c r="B35" s="23" t="s">
        <v>15</v>
      </c>
      <c r="C35" s="24" t="s">
        <v>18</v>
      </c>
      <c r="D35" s="24" t="s">
        <v>19</v>
      </c>
      <c r="E35" s="22"/>
    </row>
    <row r="36" spans="1:7" ht="30" hidden="1" customHeight="1">
      <c r="B36" s="23" t="s">
        <v>16</v>
      </c>
      <c r="C36" s="25"/>
      <c r="D36" s="25"/>
      <c r="E36" s="22"/>
    </row>
    <row r="37" spans="1:7" ht="15.75">
      <c r="B37" s="23" t="s">
        <v>20</v>
      </c>
      <c r="C37" s="26"/>
      <c r="D37" s="26"/>
      <c r="E37" s="22"/>
    </row>
    <row r="38" spans="1:7" ht="15.75" customHeight="1">
      <c r="B38" s="127" t="s">
        <v>35</v>
      </c>
      <c r="C38" s="26" t="s">
        <v>17</v>
      </c>
      <c r="D38" s="26" t="s">
        <v>64</v>
      </c>
      <c r="E38" s="22"/>
    </row>
    <row r="39" spans="1:7" ht="15.75" customHeight="1">
      <c r="B39" s="127"/>
      <c r="C39" s="26" t="s">
        <v>18</v>
      </c>
      <c r="D39" s="26" t="s">
        <v>19</v>
      </c>
      <c r="E39" s="22"/>
    </row>
    <row r="40" spans="1:7" ht="15.75">
      <c r="E40" s="22"/>
    </row>
    <row r="41" spans="1:7">
      <c r="E41" s="25"/>
    </row>
    <row r="42" spans="1:7">
      <c r="E42" s="25"/>
    </row>
    <row r="45" spans="1:7">
      <c r="E45" s="25"/>
    </row>
    <row r="46" spans="1:7">
      <c r="E46" s="25"/>
    </row>
  </sheetData>
  <mergeCells count="9">
    <mergeCell ref="B38:B39"/>
    <mergeCell ref="A4:A6"/>
    <mergeCell ref="A2:N2"/>
    <mergeCell ref="B4:B6"/>
    <mergeCell ref="C4:C6"/>
    <mergeCell ref="D4:D6"/>
    <mergeCell ref="E4:E6"/>
    <mergeCell ref="F4:F6"/>
    <mergeCell ref="G4:G6"/>
  </mergeCells>
  <pageMargins left="0.7" right="0.7" top="0.75" bottom="0.75" header="0.3" footer="0.3"/>
  <pageSetup paperSize="9" scale="8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1-7</vt:lpstr>
      <vt:lpstr>8-9</vt:lpstr>
      <vt:lpstr>10</vt:lpstr>
      <vt:lpstr>11</vt:lpstr>
      <vt:lpstr>'10'!Область_печати</vt:lpstr>
      <vt:lpstr>'11'!Область_печати</vt:lpstr>
      <vt:lpstr>'1-7'!Область_печати</vt:lpstr>
      <vt:lpstr>'8-9'!Область_печати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Пользователь Windows</cp:lastModifiedBy>
  <cp:lastPrinted>2020-08-06T08:46:13Z</cp:lastPrinted>
  <dcterms:created xsi:type="dcterms:W3CDTF">2019-01-21T07:38:57Z</dcterms:created>
  <dcterms:modified xsi:type="dcterms:W3CDTF">2020-08-06T08:46:44Z</dcterms:modified>
</cp:coreProperties>
</file>